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hainatHospital\Desktop\68\รพ.อัจฉริยะ\ใหม่ ธค 67\"/>
    </mc:Choice>
  </mc:AlternateContent>
  <xr:revisionPtr revIDLastSave="0" documentId="13_ncr:1_{F5D8CA7E-563C-421F-B7D0-70EEC584F9E1}" xr6:coauthVersionLast="47" xr6:coauthVersionMax="47" xr10:uidLastSave="{00000000-0000-0000-0000-000000000000}"/>
  <bookViews>
    <workbookView xWindow="-28920" yWindow="-900" windowWidth="29040" windowHeight="15720" xr2:uid="{00000000-000D-0000-FFFF-FFFF00000000}"/>
  </bookViews>
  <sheets>
    <sheet name="สรุปผลการ" sheetId="7" r:id="rId1"/>
    <sheet name="โครงสร้าง " sheetId="6" r:id="rId2"/>
    <sheet name="บริหารจัดการ" sheetId="2" r:id="rId3"/>
    <sheet name="การบริการ" sheetId="3" r:id="rId4"/>
    <sheet name="บุคลากร" sheetId="4" r:id="rId5"/>
    <sheet name="ส่วนขาดจำเป็น" sheetId="8" r:id="rId6"/>
    <sheet name="โอกาสพัฒนา" sheetId="9" r:id="rId7"/>
    <sheet name="ความปลอดภัย" sheetId="5" state="hidden" r:id="rId8"/>
  </sheets>
  <definedNames>
    <definedName name="_xlnm._FilterDatabase" localSheetId="3" hidden="1">การบริการ!$A$2:$P$76</definedName>
    <definedName name="_xlnm._FilterDatabase" localSheetId="1" hidden="1">'โครงสร้าง '!$A$2:$L$77</definedName>
    <definedName name="_xlnm._FilterDatabase" localSheetId="2" hidden="1">บริหารจัดการ!$A$2:$M$81</definedName>
    <definedName name="_xlnm._FilterDatabase" localSheetId="4" hidden="1">บุคลากร!$A$2:$O$2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8" l="1"/>
  <c r="D35" i="8"/>
  <c r="G73" i="3"/>
  <c r="G70" i="3"/>
  <c r="G66" i="3"/>
  <c r="G52" i="3"/>
  <c r="G54" i="3"/>
  <c r="G29" i="3"/>
  <c r="G21" i="3"/>
  <c r="G15" i="3"/>
  <c r="G71" i="2"/>
  <c r="G48" i="2"/>
  <c r="G43" i="2"/>
  <c r="C44" i="9"/>
  <c r="D42" i="9" a="1"/>
  <c r="D54" i="9" s="1"/>
  <c r="D82" i="2"/>
  <c r="N70" i="2"/>
  <c r="N63" i="2"/>
  <c r="N60" i="2"/>
  <c r="N57" i="2"/>
  <c r="N53" i="2"/>
  <c r="N48" i="2"/>
  <c r="N43" i="2"/>
  <c r="N32" i="2"/>
  <c r="N29" i="2"/>
  <c r="N17" i="2"/>
  <c r="N3" i="2"/>
  <c r="N73" i="3"/>
  <c r="N70" i="3"/>
  <c r="N65" i="3"/>
  <c r="N62" i="3"/>
  <c r="N52" i="3"/>
  <c r="N44" i="3"/>
  <c r="N38" i="3"/>
  <c r="N28" i="3"/>
  <c r="N20" i="3"/>
  <c r="N9" i="3"/>
  <c r="N3" i="3"/>
  <c r="O3" i="3"/>
  <c r="P3" i="3"/>
  <c r="I18" i="4"/>
  <c r="I5" i="4"/>
  <c r="I3" i="4"/>
  <c r="M72" i="6"/>
  <c r="M68" i="6"/>
  <c r="M60" i="6"/>
  <c r="M42" i="6"/>
  <c r="M39" i="6"/>
  <c r="M32" i="6"/>
  <c r="M19" i="6"/>
  <c r="M3" i="6"/>
  <c r="D55" i="9" l="1"/>
  <c r="D47" i="9"/>
  <c r="D48" i="9"/>
  <c r="D56" i="9"/>
  <c r="D57" i="9"/>
  <c r="D58" i="9"/>
  <c r="D59" i="9"/>
  <c r="D52" i="9"/>
  <c r="D53" i="9"/>
  <c r="D49" i="9"/>
  <c r="D42" i="9"/>
  <c r="D50" i="9"/>
  <c r="D43" i="9"/>
  <c r="D51" i="9"/>
  <c r="D44" i="9"/>
  <c r="D45" i="9"/>
  <c r="D46" i="9"/>
  <c r="M2" i="6"/>
  <c r="N69" i="3"/>
  <c r="N2" i="3" s="1"/>
  <c r="N2" i="2"/>
  <c r="H80" i="2"/>
  <c r="H77" i="2"/>
  <c r="H75" i="2"/>
  <c r="H72" i="2"/>
  <c r="H65" i="2"/>
  <c r="H64" i="2"/>
  <c r="H62" i="2"/>
  <c r="H61" i="2"/>
  <c r="H59" i="2"/>
  <c r="H58" i="2"/>
  <c r="H54" i="2"/>
  <c r="H50" i="2"/>
  <c r="H49" i="2"/>
  <c r="H45" i="2"/>
  <c r="H44" i="2"/>
  <c r="H42" i="2"/>
  <c r="H39" i="2"/>
  <c r="H30" i="2"/>
  <c r="H28" i="2"/>
  <c r="H27" i="2"/>
  <c r="H26" i="2"/>
  <c r="H14" i="2"/>
  <c r="H13" i="2"/>
  <c r="H10" i="2"/>
  <c r="H7" i="2"/>
  <c r="H26" i="3"/>
  <c r="H19" i="3"/>
  <c r="H18" i="3"/>
  <c r="H17" i="3"/>
  <c r="H10" i="3"/>
  <c r="H7" i="3"/>
  <c r="H6" i="3"/>
  <c r="H74" i="3"/>
  <c r="H71" i="3"/>
  <c r="H56" i="3"/>
  <c r="H53" i="3"/>
  <c r="H50" i="3"/>
  <c r="H48" i="3"/>
  <c r="H47" i="3"/>
  <c r="H46" i="3"/>
  <c r="H45" i="3"/>
  <c r="H43" i="3"/>
  <c r="H39" i="3"/>
  <c r="H34" i="3"/>
  <c r="D7" i="7"/>
  <c r="B7" i="7"/>
  <c r="E82" i="2"/>
  <c r="F82" i="2"/>
  <c r="F73" i="6"/>
  <c r="F71" i="6"/>
  <c r="F70" i="6"/>
  <c r="F63" i="6"/>
  <c r="F61" i="6"/>
  <c r="F57" i="6"/>
  <c r="F54" i="6"/>
  <c r="F52" i="6"/>
  <c r="F51" i="6"/>
  <c r="F46" i="6"/>
  <c r="F43" i="6"/>
  <c r="F40" i="6"/>
  <c r="F38" i="6"/>
  <c r="F37" i="6"/>
  <c r="F35" i="6"/>
  <c r="F33" i="6"/>
  <c r="F31" i="6"/>
  <c r="F27" i="6"/>
  <c r="F26" i="6"/>
  <c r="F22" i="6"/>
  <c r="F21" i="6"/>
  <c r="F20" i="6"/>
  <c r="F18" i="6"/>
  <c r="F16" i="6"/>
  <c r="F14" i="6"/>
  <c r="F12" i="6"/>
  <c r="F11" i="6"/>
  <c r="F9" i="6"/>
  <c r="F8" i="6"/>
  <c r="F7" i="6"/>
  <c r="F6" i="6"/>
  <c r="F4" i="6"/>
  <c r="G18" i="4"/>
  <c r="G14" i="4"/>
  <c r="G5" i="4"/>
  <c r="G3" i="4"/>
  <c r="G69" i="3"/>
  <c r="G65" i="3"/>
  <c r="G62" i="3"/>
  <c r="G44" i="3"/>
  <c r="G38" i="3"/>
  <c r="G28" i="3"/>
  <c r="G20" i="3"/>
  <c r="G14" i="3"/>
  <c r="G9" i="3"/>
  <c r="G3" i="3"/>
  <c r="G70" i="2"/>
  <c r="G63" i="2"/>
  <c r="G60" i="2"/>
  <c r="G57" i="2"/>
  <c r="G53" i="2"/>
  <c r="G32" i="2"/>
  <c r="G29" i="2"/>
  <c r="G17" i="2"/>
  <c r="G12" i="2"/>
  <c r="G3" i="2" s="1"/>
  <c r="E72" i="6"/>
  <c r="E68" i="6"/>
  <c r="E60" i="6"/>
  <c r="E42" i="6"/>
  <c r="E39" i="6"/>
  <c r="E32" i="6"/>
  <c r="E19" i="6"/>
  <c r="E3" i="6"/>
  <c r="H2" i="2" l="1"/>
  <c r="E4" i="7" s="1"/>
  <c r="H82" i="2"/>
  <c r="G77" i="3"/>
  <c r="G2" i="4"/>
  <c r="C6" i="7" s="1"/>
  <c r="F2" i="6"/>
  <c r="E3" i="7" s="1"/>
  <c r="H2" i="3"/>
  <c r="H77" i="3"/>
  <c r="G2" i="3"/>
  <c r="C5" i="7" s="1"/>
  <c r="G2" i="2"/>
  <c r="C4" i="7" s="1"/>
  <c r="E2" i="6"/>
  <c r="C3" i="7" s="1"/>
  <c r="C7" i="7" l="1"/>
  <c r="K3" i="3" a="1"/>
  <c r="K76" i="3" s="1"/>
  <c r="E5" i="7"/>
  <c r="E7" i="7" s="1"/>
  <c r="C32" i="2"/>
  <c r="C29" i="2"/>
  <c r="D2" i="2"/>
  <c r="D2" i="6"/>
  <c r="C42" i="6"/>
  <c r="C72" i="6"/>
  <c r="C3" i="6"/>
  <c r="C68" i="6"/>
  <c r="C60" i="6"/>
  <c r="C39" i="6"/>
  <c r="C32" i="6"/>
  <c r="C19" i="6"/>
  <c r="D66" i="5"/>
  <c r="D54" i="5"/>
  <c r="D45" i="5"/>
  <c r="D3" i="5"/>
  <c r="E2" i="5"/>
  <c r="C18" i="4"/>
  <c r="C14" i="4"/>
  <c r="C5" i="4"/>
  <c r="D3" i="4" a="1"/>
  <c r="D13" i="4" s="1"/>
  <c r="C3" i="4"/>
  <c r="C69" i="3"/>
  <c r="C65" i="3"/>
  <c r="C62" i="3"/>
  <c r="C52" i="3"/>
  <c r="C44" i="3"/>
  <c r="C38" i="3"/>
  <c r="C28" i="3"/>
  <c r="C20" i="3"/>
  <c r="C14" i="3"/>
  <c r="C9" i="3"/>
  <c r="C3" i="3"/>
  <c r="C70" i="2"/>
  <c r="C63" i="2"/>
  <c r="C60" i="2"/>
  <c r="C57" i="2"/>
  <c r="C53" i="2"/>
  <c r="C48" i="2"/>
  <c r="C43" i="2"/>
  <c r="C17" i="2"/>
  <c r="C12" i="2"/>
  <c r="C3" i="2" s="1"/>
  <c r="D2" i="5" l="1"/>
  <c r="K61" i="3"/>
  <c r="K6" i="3"/>
  <c r="K23" i="3"/>
  <c r="K69" i="3"/>
  <c r="K70" i="3"/>
  <c r="K3" i="3"/>
  <c r="K38" i="3"/>
  <c r="K22" i="3"/>
  <c r="K37" i="3"/>
  <c r="K54" i="3"/>
  <c r="K56" i="3"/>
  <c r="K59" i="3"/>
  <c r="K62" i="3"/>
  <c r="K63" i="3"/>
  <c r="K46" i="3"/>
  <c r="K24" i="3"/>
  <c r="K15" i="3"/>
  <c r="K30" i="3"/>
  <c r="K47" i="3"/>
  <c r="K35" i="3"/>
  <c r="K45" i="3"/>
  <c r="K55" i="3"/>
  <c r="K49" i="3"/>
  <c r="K25" i="3"/>
  <c r="K67" i="3"/>
  <c r="K8" i="3"/>
  <c r="K9" i="3"/>
  <c r="K40" i="3"/>
  <c r="K21" i="3"/>
  <c r="K17" i="3"/>
  <c r="K48" i="3"/>
  <c r="K20" i="3"/>
  <c r="K75" i="3"/>
  <c r="K66" i="3"/>
  <c r="K72" i="3"/>
  <c r="K44" i="3"/>
  <c r="K33" i="3"/>
  <c r="K14" i="3"/>
  <c r="K52" i="3"/>
  <c r="K41" i="3"/>
  <c r="K34" i="3"/>
  <c r="K26" i="3"/>
  <c r="K32" i="3"/>
  <c r="K65" i="3"/>
  <c r="K31" i="3"/>
  <c r="K19" i="3"/>
  <c r="K71" i="3"/>
  <c r="K39" i="3"/>
  <c r="K27" i="3"/>
  <c r="K7" i="3"/>
  <c r="K64" i="3"/>
  <c r="K60" i="3"/>
  <c r="K51" i="3"/>
  <c r="K53" i="3"/>
  <c r="K10" i="3"/>
  <c r="K4" i="3"/>
  <c r="K57" i="3"/>
  <c r="K18" i="3"/>
  <c r="K12" i="3"/>
  <c r="K43" i="3"/>
  <c r="K16" i="3"/>
  <c r="K42" i="3"/>
  <c r="K36" i="3"/>
  <c r="K11" i="3"/>
  <c r="K74" i="3"/>
  <c r="K68" i="3"/>
  <c r="K28" i="3"/>
  <c r="K5" i="3"/>
  <c r="K13" i="3"/>
  <c r="K73" i="3"/>
  <c r="K58" i="3"/>
  <c r="K29" i="3"/>
  <c r="K50" i="3"/>
  <c r="D3" i="3" a="1"/>
  <c r="D67" i="3" s="1"/>
  <c r="C2" i="3"/>
  <c r="C2" i="4"/>
  <c r="C2" i="2"/>
  <c r="C2" i="6"/>
  <c r="D4" i="4"/>
  <c r="D15" i="4"/>
  <c r="D7" i="4"/>
  <c r="D11" i="4"/>
  <c r="D12" i="4"/>
  <c r="D18" i="4"/>
  <c r="D10" i="4"/>
  <c r="D3" i="4"/>
  <c r="D17" i="4"/>
  <c r="D9" i="4"/>
  <c r="D16" i="4"/>
  <c r="D8" i="4"/>
  <c r="D14" i="4"/>
  <c r="D5" i="4"/>
  <c r="D19" i="4"/>
  <c r="D6" i="4"/>
  <c r="D20" i="4"/>
  <c r="D73" i="3" l="1"/>
  <c r="D7" i="3"/>
  <c r="D70" i="3"/>
  <c r="D50" i="3"/>
  <c r="D59" i="3"/>
  <c r="D5" i="3"/>
  <c r="D58" i="3"/>
  <c r="D68" i="3"/>
  <c r="D45" i="3"/>
  <c r="D8" i="3"/>
  <c r="D20" i="3"/>
  <c r="D16" i="3"/>
  <c r="D72" i="3"/>
  <c r="D31" i="3"/>
  <c r="D9" i="3"/>
  <c r="D53" i="3"/>
  <c r="D65" i="3"/>
  <c r="K2" i="3"/>
  <c r="D76" i="3"/>
  <c r="D75" i="3"/>
  <c r="D6" i="3"/>
  <c r="D39" i="3"/>
  <c r="D54" i="3"/>
  <c r="D24" i="3"/>
  <c r="D17" i="3"/>
  <c r="D3" i="3"/>
  <c r="D66" i="3"/>
  <c r="D63" i="3"/>
  <c r="D62" i="3"/>
  <c r="D61" i="3"/>
  <c r="D69" i="3"/>
  <c r="D28" i="3"/>
  <c r="D43" i="3"/>
  <c r="D32" i="3"/>
  <c r="D25" i="3"/>
  <c r="D10" i="3"/>
  <c r="D74" i="3"/>
  <c r="D38" i="3"/>
  <c r="D51" i="3"/>
  <c r="D47" i="3"/>
  <c r="D55" i="3"/>
  <c r="D14" i="3"/>
  <c r="D29" i="3"/>
  <c r="D40" i="3"/>
  <c r="D33" i="3"/>
  <c r="D18" i="3"/>
  <c r="D37" i="3"/>
  <c r="D36" i="3"/>
  <c r="D44" i="3"/>
  <c r="D52" i="3"/>
  <c r="D15" i="3"/>
  <c r="D48" i="3"/>
  <c r="D41" i="3"/>
  <c r="D26" i="3"/>
  <c r="D13" i="3"/>
  <c r="D60" i="3"/>
  <c r="D23" i="3"/>
  <c r="D22" i="3"/>
  <c r="D30" i="3"/>
  <c r="D27" i="3"/>
  <c r="D4" i="3"/>
  <c r="D56" i="3"/>
  <c r="D49" i="3"/>
  <c r="D34" i="3"/>
  <c r="D46" i="3"/>
  <c r="D12" i="3"/>
  <c r="D11" i="3"/>
  <c r="D19" i="3"/>
  <c r="D21" i="3"/>
  <c r="D64" i="3"/>
  <c r="D57" i="3"/>
  <c r="D42" i="3"/>
  <c r="D71" i="3"/>
  <c r="D35" i="3"/>
  <c r="D2" i="4"/>
  <c r="D2" i="3" l="1"/>
  <c r="D77" i="3"/>
</calcChain>
</file>

<file path=xl/sharedStrings.xml><?xml version="1.0" encoding="utf-8"?>
<sst xmlns="http://schemas.openxmlformats.org/spreadsheetml/2006/main" count="1298" uniqueCount="901">
  <si>
    <t>ลำดับ</t>
  </si>
  <si>
    <t>เกณฑ์</t>
  </si>
  <si>
    <t>คะแนนเต็ม</t>
  </si>
  <si>
    <t>คะแนนจำเป็นต้องดำเนินการ</t>
  </si>
  <si>
    <t>ข้อคิดเห็น/ข้อเสนอแนะ</t>
  </si>
  <si>
    <t>สรุปจากการประชุม</t>
  </si>
  <si>
    <t>คำชี้แจง/คำอธิบายเพิ่มเติม</t>
  </si>
  <si>
    <t>เอกสาร/หลักฐาน</t>
  </si>
  <si>
    <t>จำเป็นต้องดำเนินการ</t>
  </si>
  <si>
    <t>Security Criteria</t>
  </si>
  <si>
    <t>1</t>
  </si>
  <si>
    <t>1. Infrastructure</t>
  </si>
  <si>
    <t>1.1</t>
  </si>
  <si>
    <t>ห้อง Data Center ที่ได้มาตราฐาน</t>
  </si>
  <si>
    <t>1.1.1</t>
  </si>
  <si>
    <t>มีการแยกส่วนห้อง Data center ออกจากพื้นที่ทำงานอย่างชัดเจน</t>
  </si>
  <si>
    <t>ISO27001 Ref Control 7.1</t>
  </si>
  <si>
    <t>Y</t>
  </si>
  <si>
    <t>1.1.2</t>
  </si>
  <si>
    <t>มีการแยกส่วนของ Server (Server Room) และอุปกรณ์สนับสนุน (Facility Room) ออกจากกัน เพื่อให้สามารถเข้าไปบำรุงรักษาระบบสนับสนุนโดยไม่เข้าถึงระบบส่วนของ server</t>
  </si>
  <si>
    <t>1.1.3</t>
  </si>
  <si>
    <t>มีระบบการควบคุมการเข้าออก (กุญแจ หรือ  bio pass หรือเทคนิคอื่นๆ) และบันทึกการเข้าออกทั้งห้อง Data center ร่วมถึง Server Room และ Facility Room (ถ้ามี)</t>
  </si>
  <si>
    <t>ISO27001 Ref Control 7.2</t>
  </si>
  <si>
    <t>1.1.4</t>
  </si>
  <si>
    <t>มีระบบติดตามเหตุการณ์ที่เกิดขึ้นภายในห้อง Data Center เช่น CCTV</t>
  </si>
  <si>
    <t>1.1.5</t>
  </si>
  <si>
    <t>มีระบบตรวจจับอัคคีภัยพร้อมระบบแจ้งเตือน</t>
  </si>
  <si>
    <t>ISO27001 Ref Control 7.11</t>
  </si>
  <si>
    <t>1.1.6</t>
  </si>
  <si>
    <t>1.1.7</t>
  </si>
  <si>
    <t>มีระบบตรวจจับน้ำรั่วซึมพร้อมระบบแจ้งเตือน</t>
  </si>
  <si>
    <t>1.1.8</t>
  </si>
  <si>
    <t>มีระบบไฟฟ้า อย่างน้อย 1 Power Source 
(1 Power Source หมายถึง ไฟฟ้าจากผู้ให้บริการ ร่วมกับ Power Generater เข้าตู้ไฟ 1 ตู้)</t>
  </si>
  <si>
    <t>1.1.9</t>
  </si>
  <si>
    <t>มีระบบสำรองไฟ UPS (Uninterruptible Power Supply) อย่างน้อย 2 ตัว ชนิด True Online</t>
  </si>
  <si>
    <t>1.1.10</t>
  </si>
  <si>
    <t>1.1.11</t>
  </si>
  <si>
    <t>มีหน่วยกระจายไฟฟ้า (Power Distribution Units) อย่างน้อย 2 ชุด (1 Active – 1 Alternative)</t>
  </si>
  <si>
    <t>1.1.12</t>
  </si>
  <si>
    <t>มีระบบควบคุมอากาศอย่างน้อย 1 ระบบ 
(ระบบควบคุมอาการหมายถึง ระบบปรับอากาศและระบบควบคุมความชื้น)</t>
  </si>
  <si>
    <t>1.1.13</t>
  </si>
  <si>
    <t>ไม่แน่ใจ</t>
  </si>
  <si>
    <t>1.1.14</t>
  </si>
  <si>
    <t>1.2</t>
  </si>
  <si>
    <t>ระบบ Compute and Storage ที่มีประสิทธิภาพและความมั่นคงปลอดภัยสูง</t>
  </si>
  <si>
    <t>ISO27001 Ref Control 8.14</t>
  </si>
  <si>
    <t>1.2.1</t>
  </si>
  <si>
    <t>ระบบการให้บริการและระบบควบคุมของโรงพยาบาลทั้งหมดต้องอยู่บน Virtualization environment หรือ Kubernetes Grid</t>
  </si>
  <si>
    <t>1.2.2</t>
  </si>
  <si>
    <t>มีระบบติดตามการทำงานของ Virtualization environment หรือ Kubernetes Grid ที่แสดงถึง CPU Usage, Memory Usage, Disk Usage</t>
  </si>
  <si>
    <t>1.2.3</t>
  </si>
  <si>
    <t>CPU Usage, Memory Usage, Disk Usage ของระบบในแต่ละ Virtual machines หรือ Kubernetes ไม่เกินร้อยละ 90 ที่ Full Load</t>
  </si>
  <si>
    <t>1.2.4</t>
  </si>
  <si>
    <t>ระบบสามารถใช้งานได้ต่อเนื่องมากกว่าร้อยละ 99 ต่อปี (up time)</t>
  </si>
  <si>
    <t>1.2.5</t>
  </si>
  <si>
    <t>ระบบ Compute and Storage มี High Availability โดยสามารถรองรับ failure node ได้อย่างน้อย 1 Node (Server node/Storage Controller/Top of Rack switch ถ้ามี/SAN switch ถ้ามี)</t>
  </si>
  <si>
    <t>1.2.6</t>
  </si>
  <si>
    <t>มีการใช้ SSD Caching หรือ All Flash Disk (SSD) ในการระบบที่มีความสำคัญ เช่นระบบ HIS</t>
  </si>
  <si>
    <t>1.2.7</t>
  </si>
  <si>
    <t>มีการทำ RAID ชนิด Redundancy เช่น RAID 1 หรือ 5 เป็นต้น ในระบบ Storage ที่มีความสำคัญ</t>
  </si>
  <si>
    <t>1.2.8</t>
  </si>
  <si>
    <t>Server/Top of Rack Switch ต้องเป็น manage switch ที่ port - ขั้นต่ำที่ 10/100/1000 และมี High Availability โดยสามารถรองรับ failure ได้อย่างน้อย 1 ตัว (หากหน่วยงานไม่ Server/Top of Rack Switch ให้พิจารณาที่ Switch ที่ต่ออยู่)</t>
  </si>
  <si>
    <t>1.2.9</t>
  </si>
  <si>
    <t>Server/Top of Rack Switch รองรับที่ 10G เป็นขั้นต่ำ และมี Uplink ที่ 10G เป็นขั้นต่ำ</t>
  </si>
  <si>
    <t>1.2.10</t>
  </si>
  <si>
    <t>Compute and Storage ต้องมีอย่างน้อย 2 Power Supply ต่อแยก UPS/Power Distribution Units</t>
  </si>
  <si>
    <t>1.2.11</t>
  </si>
  <si>
    <t>มีการจัดทำ Microsegmentation ในระดับ Server VM หรือ Kubernetes Group</t>
  </si>
  <si>
    <t>1.2.12</t>
  </si>
  <si>
    <t>มีการติดตั้ง Endpoint Detection and Response (EDR) ใน Server VM ทุกตัว</t>
  </si>
  <si>
    <t>1.3</t>
  </si>
  <si>
    <t>ระบบสำรองข้อมูล</t>
  </si>
  <si>
    <t>ISO27001 Ref Control 8.13</t>
  </si>
  <si>
    <t>1.3.1</t>
  </si>
  <si>
    <t>มีการสำรองข้อมูลตาม 3-2-1 ตลอดเวลา 
3 ชุดข้อมูล 
2 Media 
1 offline 
(หากตัว offline อยู่ระหว่างการฺ Back up จะถือว่า online อยู่ในขณะนั้น)</t>
  </si>
  <si>
    <t>1.3.2</t>
  </si>
  <si>
    <t>มีระบบสำรองข้อมูล Back Up ตามหลัก 3i คือ 
1. Immutable - มีระบบ Lock ไฟล์ที่ไม่สามารถแก้ไขได้แม้ได้สิทธิ์ Root จนกว่าจะถึงเวลากำหนด 
2. Intelligent – มีระบบตรวจสอบไฟล์สำรองข้อมูลว่ามี Malware หรือถูก Compromise หรือไม่พร้อมทั้งสามารถจัดการทำความสะอาดตัวสำรองข้อมูลนั้นๆ 
3. Isolated - มีระบบ Air-Gap ที่แยกระบบสำรองข้อมูลกับระบบหลักโดยสุ่มเวลาในการเข้าไปสำรองข้อมูล</t>
  </si>
  <si>
    <t>1.3.3</t>
  </si>
  <si>
    <t>มี RPO ไม่เกิน 24 ชั่วโมง และ RPO ของ Back up ก่อนหน้านี้ไม่เกิน 48 ชั่วโมง
(ต้องเป็น RPO จากการซ้อมแผน)</t>
  </si>
  <si>
    <t>1.3.4</t>
  </si>
  <si>
    <t>1.3.5</t>
  </si>
  <si>
    <t>มี RTO ไม่เกิน 24 ชั่วโมง</t>
  </si>
  <si>
    <t>1.3.6</t>
  </si>
  <si>
    <t>มีการซักซ้อมและจำลองสถาณการณ์การกู้คืนระบบในกรณี Ransomware ครั้งล่าสุดไม่เกิน 1 ปี</t>
  </si>
  <si>
    <t>1.4</t>
  </si>
  <si>
    <t>ระบบเครือข่ายอินเตอร์เน็ต</t>
  </si>
  <si>
    <t>1.4.1</t>
  </si>
  <si>
    <t>ระบบเครือข่ายอินเตอร์เน็ตต้องมีอย่างน้อย 2 เครือข่าย แยกเส้นทางชัดเจน</t>
  </si>
  <si>
    <t>1.4.2</t>
  </si>
  <si>
    <t>มีการบริหารจัดการด้วย SD-WAN และมีการตั้งค่า Policy-based Routing</t>
  </si>
  <si>
    <t>1.5</t>
  </si>
  <si>
    <t>ระบบเครือข่ายภายในองค์กร</t>
  </si>
  <si>
    <t>1.5.1</t>
  </si>
  <si>
    <t>มีระบบป้องกันเครือข่าย Next-Gen Firewall ที่เปิดฟังก์ชัน IPS, IDS, และ SSL inspection เป็นอย่างน้อย</t>
  </si>
  <si>
    <t>ISO27001 Ref Control 8.1, 8.20, 8.21</t>
  </si>
  <si>
    <t>1.5.2</t>
  </si>
  <si>
    <t>มีระบบป้องกันเครือข่าย Next-Gen Firewall มี High Availability โดยสามารถรองรับ failure ได้อย่างน้อย 1 ตัว</t>
  </si>
  <si>
    <t>1.5.3</t>
  </si>
  <si>
    <t>มีการ Set Firewall Rule พื้นฐานคือ Block/Deny all แล้วค่อยทำ Whitelist Allow เฉพาะ traffic ที่ใช้งาน</t>
  </si>
  <si>
    <t>1.5.4</t>
  </si>
  <si>
    <t>Core Switch ต้องเป็น manage switch ที่ port -ขั้นต่ำที่ 10/100/1000 และมี High Availability โดยสามารถรองรับ failure ได้อย่างน้อย 1 ตัว</t>
  </si>
  <si>
    <t>1.5.5</t>
  </si>
  <si>
    <t>Core Switch รองรับที่ 10G เป็นขั้นต่ำ</t>
  </si>
  <si>
    <t>1.5.6</t>
  </si>
  <si>
    <t>Core Switch ต้องมีอย่างน้อย 2 Power Supply ต่อแยก UPS/Power Distribution Units</t>
  </si>
  <si>
    <t>1.5.7</t>
  </si>
  <si>
    <t>Distribute/Access ต้องเป็น manage switch ที่ port -ขั้นต่ำที่ 10/100/1000</t>
  </si>
  <si>
    <t>1.5.8</t>
  </si>
  <si>
    <t>WIFI Access Point ต้องรองรับ wifi-ac ขึ้นไป</t>
  </si>
  <si>
    <t>1.5.9</t>
  </si>
  <si>
    <t>สายแลน UTP ทุกเส้นต้องเป็นชนิด Cat 5e ขึ้นไป</t>
  </si>
  <si>
    <t>1.5.10</t>
  </si>
  <si>
    <t>มีการแยก Vlan อย่างน้อยดังต่อไปนี้ 
1. Server Public zone 
2. Server Private Zone 
3. Client 
4. OT/Medical IoT</t>
  </si>
  <si>
    <t>ISO27001 Ref Control 8.20, 8.21, 8.22</t>
  </si>
  <si>
    <t>1.5.11</t>
  </si>
  <si>
    <t>1.5.12</t>
  </si>
  <si>
    <t>ISO27001 Ref Control 8.20, 8.21. 8.22</t>
  </si>
  <si>
    <t>1.5.13</t>
  </si>
  <si>
    <t>มีการจัดทำ Policy-Based VLan เพื่อบ่งชี้ได้ว่า Account ใด อุปกรณ์ ใด จะอยู่ VLan อะไร</t>
  </si>
  <si>
    <t>1.5.14</t>
  </si>
  <si>
    <t>มีการทำ VLan routing ที่ระดับ Firewall (Virtual/Appliance)</t>
  </si>
  <si>
    <t>ISO27001 Ref Control 8.20, 8.21</t>
  </si>
  <si>
    <t>1.5.15</t>
  </si>
  <si>
    <t>มีการทำ Network Monitoring</t>
  </si>
  <si>
    <t>1.5.16</t>
  </si>
  <si>
    <t>มีการทำ Network Vulnerability Assessment</t>
  </si>
  <si>
    <t>1.6</t>
  </si>
  <si>
    <t>Computer and Computer-like device</t>
  </si>
  <si>
    <t>1.6.1</t>
  </si>
  <si>
    <t>มีการจัดทำทะเบียนครุภัณฑ์คอมพิวเตอร์ที่บอกได้ว่า ครุภัณฑ์ดังกล่าว มีหมายเลขเครื่องอะไร อยู่ที่ไหน สเปคในปัจจุบันเป็นอย่างไร มี Software ที่ติดตั้งอยู่บนเครื่องอย่างไรบ้าง จัดซื้อมาเมื่อไร และจะหมดอายุเมื่อไร</t>
  </si>
  <si>
    <t>ISO27001 Ref Control 5.9</t>
  </si>
  <si>
    <t>1.6.2</t>
  </si>
  <si>
    <t>1.6.3</t>
  </si>
  <si>
    <t>มีการอัพเดต Security Patch อยู่เสมอ และช้ากว่าปัจจุบันได้ไม่เกิน 1 Generation</t>
  </si>
  <si>
    <t>ISO27001 Ref Control 8.1</t>
  </si>
  <si>
    <t>1.6.4</t>
  </si>
  <si>
    <t>อุปกรณ์ปลายทางของผู้ใช้งาน (User end point devices) ต้องมีการติดตั้ง Antivirus ในทุกเครื่องเป็นอย่างน้อย</t>
  </si>
  <si>
    <t>1.6.5</t>
  </si>
  <si>
    <t>อุปกรณ์ทางการแพทย์เชื่อมต่อเข้าระบบ HIS ของ รพ.ได้</t>
  </si>
  <si>
    <t>1.6.6</t>
  </si>
  <si>
    <t>มีอุปกรณ์ทางการแพทย์ที่รองรับการส่งข้อมูลด้วยมาตรฐาน HL7 ได้</t>
  </si>
  <si>
    <t>1.7</t>
  </si>
  <si>
    <t>Software/Application</t>
  </si>
  <si>
    <t>1.7.1</t>
  </si>
  <si>
    <t>มีเครื่องมือในการจัดการสิทธิการเข้าใช้งานแบบรวมศูนย์และปลอดภัย (Secured Single Sign-on User management)  สำหรับ Application  ใน รพ.</t>
  </si>
  <si>
    <t>ISO27001</t>
  </si>
  <si>
    <t>1.7.2</t>
  </si>
  <si>
    <t>มีการจัดทำทะเบียน Software/Application ที่บอกได้ว่า Software/Application ที่ใช้งานในโรงพยาบาลอะไรบ้าง ติดตั้งอยู่บนเครื่องใดบ้าง จัดซื้อมาเมื่อไร จะหมดอายุเมื่อไร และมีการอัพเดต patch ล่าสุดเมื่อไร</t>
  </si>
  <si>
    <t>1.7.3</t>
  </si>
  <si>
    <t>ISO27001 Ref Control 5.23</t>
  </si>
  <si>
    <t>1.8</t>
  </si>
  <si>
    <t>Hospital information System</t>
  </si>
  <si>
    <t>1.8.1</t>
  </si>
  <si>
    <t>1.8.2</t>
  </si>
  <si>
    <t>1.8.3</t>
  </si>
  <si>
    <t>ระบบ HIS รองรับการทำงานได้หลาย Platform (Windows, MAC, Linux, Tablet)</t>
  </si>
  <si>
    <t>1.8.4</t>
  </si>
  <si>
    <t>ระบบ HIS รองรับการทำงานแบบ Low code/No Code</t>
  </si>
  <si>
    <t>1.8.5</t>
  </si>
  <si>
    <t>ระบบ HIS รองรับการทำ Multi-factors authentication หรือ Passwordless authentication</t>
  </si>
  <si>
    <t>2</t>
  </si>
  <si>
    <t>management</t>
  </si>
  <si>
    <t>2.1</t>
  </si>
  <si>
    <t>ProviderID</t>
  </si>
  <si>
    <t>2.1.1</t>
  </si>
  <si>
    <t>มีการแต่งตั้ง HR Admin และมีลายเซ็นผู้บริหารสูงสุดของหน่วยบริการ</t>
  </si>
  <si>
    <t>2.1.2</t>
  </si>
  <si>
    <t>มีระเบียบหรือแนวทางการรายงานตัวของบุคลากรที่ปฏิบัติงานในโรงพยาบาล เพื่อปรับปรุงรายชื่อบุคลากรในหน่วยบริการผ่าน MOPH IDP Admin ด้วยไฟล์ Excel หรือ API</t>
  </si>
  <si>
    <t>2.1.3</t>
  </si>
  <si>
    <t>มีการ Update ฐานข้อมูล ProviderID</t>
  </si>
  <si>
    <t>2.1.3.1</t>
  </si>
  <si>
    <t xml:space="preserve">น้อยกว่าหรือเท่ากับ 1 เดือน </t>
  </si>
  <si>
    <t>2.1.3.2</t>
  </si>
  <si>
    <t>น้อยกว่าหรือเท่ากับ 1 สัปดาห์</t>
  </si>
  <si>
    <t>2.1.4</t>
  </si>
  <si>
    <t>บุคลากรสมัคร ProviderID 7 วิชาชีพ
- แพทย์
- ทันตแพทย์
- เภสัชกร
- นักเทคนิคการแพทย์
- พยาบาลวิชาชีพ
- แพทย์แผนไทย
- นักกายภาพบำบัด</t>
  </si>
  <si>
    <t>2.1.4.1</t>
  </si>
  <si>
    <t>บุุคคลากร 7 วิชาชีพสมัคร ProviderID มากกว่า 70%</t>
  </si>
  <si>
    <t>2.1.4.2</t>
  </si>
  <si>
    <t>บุุคคลากร 7 วิชาชีพสมัคร ProviderID 100%</t>
  </si>
  <si>
    <t>2.1.5</t>
  </si>
  <si>
    <t>มีการเชื่อม Provider ID API เพือใช้ Log in ในระบบงานต่าง ๆ 
( มี Service ที่ใช้ Provider ID Log in ได้ )</t>
  </si>
  <si>
    <t>2.1.5.1</t>
  </si>
  <si>
    <t>การ Log in เข้าใช้ Internet ของหน่วยบริการ</t>
  </si>
  <si>
    <t>2.1.5.2</t>
  </si>
  <si>
    <t>การ Log in เข้าใช้ระบบ Intrarnet ของหน่วยบริการ</t>
  </si>
  <si>
    <t>2.1.5.3</t>
  </si>
  <si>
    <t>Program หรือ Application ที่หน่วยบริการพัฒนาขึ้นเอง (หากไม่มีโปรแกรมพัฒนาขึ้นเองให้เป็น 0)</t>
  </si>
  <si>
    <t>2.1.5.4</t>
  </si>
  <si>
    <t>HIS</t>
  </si>
  <si>
    <t>2.2</t>
  </si>
  <si>
    <t>การเชื่อมโยง PHR กระทรวงสาธารณสุข</t>
  </si>
  <si>
    <t>2.2.1</t>
  </si>
  <si>
    <t>ความอัพเดตของการส่ง PHR</t>
  </si>
  <si>
    <t>PHR dashbroad monitor</t>
  </si>
  <si>
    <t>2.2.1.1</t>
  </si>
  <si>
    <t>สีแดง Intermittent</t>
  </si>
  <si>
    <t>2.2.1.2</t>
  </si>
  <si>
    <t>สีเหลือง Online</t>
  </si>
  <si>
    <t>2.2.1.3</t>
  </si>
  <si>
    <t>สีเขียว Real-time</t>
  </si>
  <si>
    <t>2.2.2</t>
  </si>
  <si>
    <t>ปริมาณการส่งข้อมูล</t>
  </si>
  <si>
    <t>2.2.2.1</t>
  </si>
  <si>
    <t>ส่งข้อมูลไม่ครบ 100% ของจำนวนผู้ป่วย OPD เดือนล่าสุด</t>
  </si>
  <si>
    <t>จำนวน OPD record HIS เปรียบเทียบ PHR record</t>
  </si>
  <si>
    <t>2.2.2.2</t>
  </si>
  <si>
    <t>100% ของจำนวนผู้ป่วย OPD เดือนล่าสุดที่ประเมิน (ไม่ดูข้อมูลย้อนหลัง)</t>
  </si>
  <si>
    <t>2.2.2.3</t>
  </si>
  <si>
    <t>100% ของจำนวนผู้ป่วย OPD ตั้งแต่ 1 ต.ค. 2566</t>
  </si>
  <si>
    <t>2.2.3</t>
  </si>
  <si>
    <t>มีการเรียกดู PHR ในโรงพยาบาล มากกว่า 30 ครั้ง/เดือน</t>
  </si>
  <si>
    <t>2.2.4</t>
  </si>
  <si>
    <t>มีการนำระบบ PHR บรรจุในแผน BCP กรณีระบบสารสนเทศหลักล้ม</t>
  </si>
  <si>
    <t>2.2.5</t>
  </si>
  <si>
    <t>โรงพยาบาลแต่งตั้งผู้ประสานงานหรือคณะกรรมการ กรณีมีข้อร้องเรียนเรื่องข้อมูล PHR ที่ไม่ถูกต้อง</t>
  </si>
  <si>
    <t>2.3</t>
  </si>
  <si>
    <t>Financial management</t>
  </si>
  <si>
    <t>2.3.1</t>
  </si>
  <si>
    <t>ส่งข้อมูลเข้า Financial Data Hub เพียงช่องทางเดียวตามนโยบายกระทรวงสาธารณสุข</t>
  </si>
  <si>
    <t>ตรวจสอบผ่าน Dashboard FDH</t>
  </si>
  <si>
    <t>2.3.2</t>
  </si>
  <si>
    <t>แต่งตั้งคณะกรรมการติดตามการดำเนินงาน FDH ของหน่วยงานเพื่อกำกับติดตามการแก้ไขการเบิกจ่าย</t>
  </si>
  <si>
    <t>เอกสารการแต่งตั้งกรรมการ หรือมอบหมายงาน พร้อมรายงานการประชุมหรือ Report การติดตามการดำเนินงาน</t>
  </si>
  <si>
    <t>2.4</t>
  </si>
  <si>
    <t>สามารถแลกเปลี่ยนข้อมูลการส่งต่อผู้ป่วยด้วยระบบอิเล็กทรอนิกส์</t>
  </si>
  <si>
    <t>เอกสาร แนวทาง รูปภาพ program หรือ application ที่ใช้งาน</t>
  </si>
  <si>
    <t>2.4.1</t>
  </si>
  <si>
    <t>สามารถออกใบส่งตัวอิเล็กทรอนิกส์ได้ โดยใช้มาตรฐาน Digital signature ที่กระทรวงสาธารณสุขกำหนด (การออกใบส่งตัวอิเล็กทรอนิกส์ผ่านระบบ MOPH refer)</t>
  </si>
  <si>
    <t>Dashbroad MOPH refer</t>
  </si>
  <si>
    <t>2.4.1.1</t>
  </si>
  <si>
    <t>ออกใบส่งตัวแบบอิเล็กทรอนิกส์ได้น้อยกว่า 30 ใบ/เดือน</t>
  </si>
  <si>
    <t>2.4.1.2</t>
  </si>
  <si>
    <t>ออกใบส่งตัวแบบอิเล็กทรอนิกส์ได้มากกว่า 30 ใบ/เดือน</t>
  </si>
  <si>
    <t>2.4.1.3</t>
  </si>
  <si>
    <t>ออกใบส่งตัวแบบอิเล็กทรอนิกร้อยละ100 ของใบส่งตัวทั้งหมด</t>
  </si>
  <si>
    <t>2.4.2</t>
  </si>
  <si>
    <t>การตอบกลับใบส่งตัวได้</t>
  </si>
  <si>
    <t>2.4.2.1</t>
  </si>
  <si>
    <t>ตอบกลับใบส่งตัวอิเล็กทรอนิกส์ได้น้อยกว่าร้อยละ 20 %</t>
  </si>
  <si>
    <t>2.4.2.2</t>
  </si>
  <si>
    <t>ตอบกลับใบส่งตัวอิเล็กทรอนิกส์ได้ร้อยละ 20-50 %</t>
  </si>
  <si>
    <t>2.4.2.3</t>
  </si>
  <si>
    <t>ตอบกลับใบส่งตัวอิเล็กทรอนิกส์ได้มากกว่าร้อยละ 50 %</t>
  </si>
  <si>
    <t>2.4.3</t>
  </si>
  <si>
    <t>สามารถออกใบส่งตัวอิเล็กทรอนิกส์ผ่านระบบ Telemedicine ได้</t>
  </si>
  <si>
    <t>ไม่แนใจ</t>
  </si>
  <si>
    <t>มีระบบกลางรองรับไว้ให้</t>
  </si>
  <si>
    <t>เอกสาร แนวทาง รูปภาพ</t>
  </si>
  <si>
    <t>2.4.4</t>
  </si>
  <si>
    <t>สามารถต่ออายุใบส่งตัวอิเล็กทรอนิกส์ผ่านระบบ Online ได้</t>
  </si>
  <si>
    <t>2.5</t>
  </si>
  <si>
    <t>การสื่อสารองค์กร</t>
  </si>
  <si>
    <t>2.5.1</t>
  </si>
  <si>
    <t>มีการแต่งตั้งคณะกรรมการหรือมอบหมายงานสื่อสารองค์กรจากผู้บริหารสูงสุด</t>
  </si>
  <si>
    <t>2.5.2</t>
  </si>
  <si>
    <t>มีการทำทะเบียนและรวบรวมช่องทางการสื่อสารขององค์กรทุกช่องทาง</t>
  </si>
  <si>
    <t>2.5.3</t>
  </si>
  <si>
    <t xml:space="preserve">ตรวจสอบความปลอดภัยในระบบการสื่อสาร กรณีใช้สื่อ Social media ต้องปฏิบัติตามประกาศกระทรวงสาธารณสุข </t>
  </si>
  <si>
    <t>2.5.4</t>
  </si>
  <si>
    <t>มีการทำรายงานสื่อให้ผู้บริหารทราบอย่างน้อยทุก 1-2 เดือน</t>
  </si>
  <si>
    <t>2.6</t>
  </si>
  <si>
    <t>ช่องทางการสื่อสาร (Communication Technology)</t>
  </si>
  <si>
    <t>2.6.1</t>
  </si>
  <si>
    <t>มีช่องทางการสื่อสารภายในองค์กรแบบ Mass Communication ผ่านระบบ online</t>
  </si>
  <si>
    <t>2.6.2</t>
  </si>
  <si>
    <t>มีช่องทางการสื่อสารภายในแบบ 1 ต่อ 1 ที่มั่นใจได้ว่าผู้ส่งสารคือใครและผู้รับสารคือใคร</t>
  </si>
  <si>
    <t>2.6.3</t>
  </si>
  <si>
    <t>มีช่องทางการสื่อสารภายนอกแบบ Mass Communication ผ่านระบบ online</t>
  </si>
  <si>
    <t>2.6.4</t>
  </si>
  <si>
    <t>มีช่องทางการสื่อสารภายนอกแบบ 1 ต่อ 1 ที่มั่นใจได้ว่าผู้ส่งสารคือใครและผู้รับสารคือใคร</t>
  </si>
  <si>
    <t>2.7</t>
  </si>
  <si>
    <t>ระบบหนังสือราชการอิเล็กทรอนิกส์</t>
  </si>
  <si>
    <t>2.7.1</t>
  </si>
  <si>
    <t>สามารถส่งหนังสือราชการภายในได้</t>
  </si>
  <si>
    <t>2.7.2</t>
  </si>
  <si>
    <t>สามารถส่งหนังสือราชการออกภายนอกได้</t>
  </si>
  <si>
    <t>2.7.3</t>
  </si>
  <si>
    <t>สามารถทำธุรกรรม หรือสัญญาตามมาตรฐานพรบ.ธุรกรรมอิเล็กทรอนิกส์ได้ระดับสูงสุด</t>
  </si>
  <si>
    <t>2.8</t>
  </si>
  <si>
    <t>Payment</t>
  </si>
  <si>
    <t>2.8.1</t>
  </si>
  <si>
    <t>สามารถจ่ายเงินได้ผ่าน QR code หรือ ออนไลน์</t>
  </si>
  <si>
    <t>แนวทางหรือขั้นตอนการชำระเงินของโรงพยาบาล, เอกสารการเงิน</t>
  </si>
  <si>
    <t>2.8.2</t>
  </si>
  <si>
    <t>สามารถทำระบบ e-Donation ของหน่วยบริการได้</t>
  </si>
  <si>
    <t>2.9</t>
  </si>
  <si>
    <t>HealthID</t>
  </si>
  <si>
    <t>2.9.1</t>
  </si>
  <si>
    <t>หน่วยบริการจัดให้มีจุดบริการสมัคร HealthID</t>
  </si>
  <si>
    <t>2.9.2</t>
  </si>
  <si>
    <t>หน่วยบริการจัดพื้นที่ประชาสัมพันธ์ Digital health platform ของกระทรวงสาธารณสุข</t>
  </si>
  <si>
    <t>2.10</t>
  </si>
  <si>
    <t>ENTERPRISE RESOURCE PLANNING (ERP)</t>
  </si>
  <si>
    <t>2.10.1</t>
  </si>
  <si>
    <t>มีระบบฐานข้อมูลและบริการข้อมูลบุคคลกรที่สามารถบันทึกการของเจ้าหน้าที่อย่างเป็นปัจจุบัน</t>
  </si>
  <si>
    <t>2.10.2</t>
  </si>
  <si>
    <t>มีระบบฐานข้อมูลและบริการข้อมูลแผนและยุทธศาสตร์ประจำปี ที่สามารถบันทึกติดตามการดำเนินงานอย่างเป็นปัจจุบัน</t>
  </si>
  <si>
    <t>2.10.3</t>
  </si>
  <si>
    <t>มีระบบฐานข้อมูลและบริการข้อมูลพัสดุครุภัณฑ์ทั่วไป ที่ระบุวันรับ และติดตามสถานะได้อย่างเป็นปัจจุบัน</t>
  </si>
  <si>
    <t>2.10.4</t>
  </si>
  <si>
    <t>มีระบบฐานข้อมูลและบริการข้อมูลพัสดุครุภัณฑ์ทางการแพทย์ ที่ระบุวันรับ และติดตามสถานะปัจจุบันได้อย่างเป็นปัจจุบัน</t>
  </si>
  <si>
    <t>2.10.5</t>
  </si>
  <si>
    <t>มีระบบฐานข้อมูลและบริการข้อมูลการเงินและบัญชี เชื่อมโยงการวางบิล การชำระบิล การตั้งลูกหนี้ การตรวจสอบรายรับ ติดตามสถานะการทำธุรกรรมได้อย่างเป็นปัจจุบัน</t>
  </si>
  <si>
    <t>2.10.6</t>
  </si>
  <si>
    <t>ระบบฐานข้อมูล 2.10.1 - 2.10.5 สามารถเชื่อมโยงข้อมูลกันได้ทั้งหมด</t>
  </si>
  <si>
    <t>2.11</t>
  </si>
  <si>
    <t>ระบบ Management Information System (MIS)</t>
  </si>
  <si>
    <t xml:space="preserve">-เสนอให้ทำเป็น dashboard ประเด็น service plan อย่างน้อย 1 เรื่อง
- แบ่งหัวข้อย่อยใหม่
- เพิ่มเรื่องของการป้องกันทาง cyber ด้วย ซึ่งต้องมีหน่วยงานที่ confirm ว่าข้อมูลจะไม่โดนแฮก ใน HIS 
- ในหัวข้อนี้เป็นการทำ dashboard ภายในหน่วยงานเอง จะส่งมาเฉพาะภาพรวมไปที่เขตและส่วนกลาง
</t>
  </si>
  <si>
    <t>มีระบบรายงาน (Report) เพื่อลดการเก็บข้อมูลด้วยมือ
ของบุคลากรทางการแพทย์
*เพื่อลดการคีย์ข้อมูลซ้ำซ้อน</t>
  </si>
  <si>
    <t>2.11.1</t>
  </si>
  <si>
    <t>มี Dashboard KPI service plan ติดตามการทำงานจากการลงข้อมูลปฏิบัติงานผ่าน HIS หรือ Platform การทำงาน ข้อมูลเชื่อมต่อแบบ Real time</t>
  </si>
  <si>
    <t>2.11.1.1</t>
  </si>
  <si>
    <t>มี Dashboard 1 service plan</t>
  </si>
  <si>
    <t>2.11.1.2</t>
  </si>
  <si>
    <t>มี Dashboard 2 - 3 service plan</t>
  </si>
  <si>
    <t>2.11.1.3</t>
  </si>
  <si>
    <t>มี Dashboard มากกว่า 3 service plan</t>
  </si>
  <si>
    <t>2.11.2</t>
  </si>
  <si>
    <t>มี Dashboard KPI หลัก ของหน่วยบริการที่ประกาศตามแผนยุทธศาสตร์องค์กร</t>
  </si>
  <si>
    <t>2.11.3</t>
  </si>
  <si>
    <t>มี Dashboard monitor การทำงานของระบบ Backoffice (แผนและยุทธศาสตร์/พัสดุ/การเงิน/บัญชี/HRD/HRM)</t>
  </si>
  <si>
    <t>2.11.3.1</t>
  </si>
  <si>
    <t>มี Dashboard 1 ระบบ</t>
  </si>
  <si>
    <t>2.11.3.2</t>
  </si>
  <si>
    <t>มี Dashboard 2 - 4 ระบบ</t>
  </si>
  <si>
    <t>2.11.3.3</t>
  </si>
  <si>
    <t>มี Dashboard ทุกระบบ</t>
  </si>
  <si>
    <t>2.11.4</t>
  </si>
  <si>
    <t>มีระเบียบการขอ Report และส่งออกรายงานให้กับผู้ปฏิบัติงานได้ในรูปแบบ File Excel หรือ CSV ภายใต้พรบ.PDPA</t>
  </si>
  <si>
    <t>2.11.5</t>
  </si>
  <si>
    <t>มีระบบการขอ Report และส่งออกรายงานให้กับผู้ปฏิบัติงานได้ในรูปแบบ File Excel หรือ CSV เพื่อนำข้อมูลไปใช้ดำเนินการต่อได้ และบันทึกหลักฐานในระบบข้อมูลดิจิทัล</t>
  </si>
  <si>
    <t>3</t>
  </si>
  <si>
    <t>3. service</t>
  </si>
  <si>
    <t>3.1</t>
  </si>
  <si>
    <t>มีจุดให้ประชาชนสามารถบริการได้ด้วยตนเอง (Kiosk)</t>
  </si>
  <si>
    <t>รูปภาพ</t>
  </si>
  <si>
    <t>3.1.1</t>
  </si>
  <si>
    <t>สามารถลงทะเบียนผู้ป่วยใหม่ที่ตู้ Kiosk ได้ด้วยบัตรประชาชน</t>
  </si>
  <si>
    <t>3.1.2</t>
  </si>
  <si>
    <t>สามารถพิสูจน์ตัวตนสมัคร HealthID ผ่าน Kiosk ได้</t>
  </si>
  <si>
    <t>3.1.3</t>
  </si>
  <si>
    <t>สามารถ Authentication ผ่าน Kiosk ได้โดยใช้บัตรประชาชน</t>
  </si>
  <si>
    <t>3.1.4</t>
  </si>
  <si>
    <t>สามารถออกบัตรคิว หรือใบนำทางในโรงพยาบาลได้</t>
  </si>
  <si>
    <t>3.1.5</t>
  </si>
  <si>
    <t>มีระบบเชื่อมโยงการตรวจสอบสถานะการรับบริการในโรงพยาบาล</t>
  </si>
  <si>
    <t>3.2</t>
  </si>
  <si>
    <t>มีระบบคิวดิจิทัล (digital que)</t>
  </si>
  <si>
    <t>เอกสารชี้แจงระบบ หรือรูปภาพ</t>
  </si>
  <si>
    <t>3.2.1</t>
  </si>
  <si>
    <t>มีระบบแสดงคิวในการเข้ารับบริการหน้าหน่วยให้บริการต่างๆ</t>
  </si>
  <si>
    <t>3.2.2</t>
  </si>
  <si>
    <t>มีระบบติดตามการรับบริการของผู้ป่วย Patient tracking</t>
  </si>
  <si>
    <t>3.2.3</t>
  </si>
  <si>
    <t>มีระบบส่งคิวดิจิทัลเข้า LineOA/Application หมอพร้อม</t>
  </si>
  <si>
    <t>3.2.4</t>
  </si>
  <si>
    <t>มีระบบบริหารจัดการคิวโดยสามารถระบุระยะเวลารอคอย หรือระบุจำนวนคิวรอคอยได้</t>
  </si>
  <si>
    <t>3.3</t>
  </si>
  <si>
    <t>มีระบบนัดหมายออนไลน์</t>
  </si>
  <si>
    <t>3.3.1</t>
  </si>
  <si>
    <t>ผู้รับบริการสามารถนัดหมายผ่านออนไลน์</t>
  </si>
  <si>
    <t>3.3.1.1</t>
  </si>
  <si>
    <t>นัดหมายผ่านระบบอื่นๆ ของหน่วยบริการจัดหาเอง</t>
  </si>
  <si>
    <t>3.3.1.2</t>
  </si>
  <si>
    <t>นัดหมายผ่าน LineOA/Application หมอพร้อม</t>
  </si>
  <si>
    <t>3.3.2</t>
  </si>
  <si>
    <t>มีระบบแจ้งเตือนก่อนถึงวันนัดหมาย</t>
  </si>
  <si>
    <t>3.3.3</t>
  </si>
  <si>
    <t>มีระบบแจ้้งเตือนเมื่อมีเหตุการณ์ต้องขอเลื่อนนัดผู้ป่วยฉุกเฉิน</t>
  </si>
  <si>
    <t>3.4</t>
  </si>
  <si>
    <t>OPD paperless</t>
  </si>
  <si>
    <t>3.4.1</t>
  </si>
  <si>
    <t>การดำเนินงาน OPD paperless</t>
  </si>
  <si>
    <t>3.4.1.1</t>
  </si>
  <si>
    <t>OPD paperless อย่างน้อย 1 OPD</t>
  </si>
  <si>
    <t>3.4.1.2</t>
  </si>
  <si>
    <t>OPD paperless มากกว่า 1 OPD แต่น้อยกว่าร้อยละ 50 ของ OPD</t>
  </si>
  <si>
    <t>3.4.1.3</t>
  </si>
  <si>
    <t>OPD paperless มากกว่าร้อยละ 50 ของ OPD</t>
  </si>
  <si>
    <t>3.4.1.4</t>
  </si>
  <si>
    <t>OPD paperless ทุก OPD</t>
  </si>
  <si>
    <t>3.4.2</t>
  </si>
  <si>
    <t>มีระบบ OPD scan หรือสืบค้นเวชระเบียนผู้ป่วยนอกเก่าโดยระบบอิเล็กทรอนิกส์</t>
  </si>
  <si>
    <t>3.4.3</t>
  </si>
  <si>
    <t>มีระบบการบันทึกข้อมูลจากเสียง Speech to text ในการบันทึก HIS</t>
  </si>
  <si>
    <t>3.5</t>
  </si>
  <si>
    <t>IPD paperless</t>
  </si>
  <si>
    <t>3.5.1</t>
  </si>
  <si>
    <t>3.5.1.1</t>
  </si>
  <si>
    <t>ไม่มี IPD paperless =0</t>
  </si>
  <si>
    <t>3.5.1.2</t>
  </si>
  <si>
    <t>IPD paperless (อย่างน้อย 1 หอผู้ป่วย)</t>
  </si>
  <si>
    <t>3.5.1.3</t>
  </si>
  <si>
    <t>IPD paperless (มากกว่าร้อยละ 50 ของหอผู้ป่วย)</t>
  </si>
  <si>
    <t>3.5.1.4</t>
  </si>
  <si>
    <t>IPD paperless 100%</t>
  </si>
  <si>
    <t>3.5.2</t>
  </si>
  <si>
    <t>มีระบบ IPD scan หรือสืบค้นเวชระเบียนผู้ป่วยในเก่าโดยระบบอิเล็กทรอนิกส์</t>
  </si>
  <si>
    <t>3.5.3</t>
  </si>
  <si>
    <t>ไม่มีการใช้แบบฟอร์มกระดาษในการบันทึกกิจกรรมต่างๆทางการพยาบาลบนหอผู้ป่วยอย่างน้อย 1 หอผู้ป่วย</t>
  </si>
  <si>
    <t>3.5.4</t>
  </si>
  <si>
    <t>มีการใช้ระบบ Barcode หรือ QR code scan ก่อนบริหารยา หรือก่อนการทำหัตถการในการยืนยันตัวตนและเชื่อมกับ IPD paperless</t>
  </si>
  <si>
    <t>3.5.5</t>
  </si>
  <si>
    <t>AI summary เวชระเบียนผู้ป่วยใน</t>
  </si>
  <si>
    <t>3.6</t>
  </si>
  <si>
    <t>มีระบเชื่อมโยงอุปกรณ์ Smart IOT กับ HIS หรือฐานข้อมูลโรงพยาบาล เช่น เครื่องวัดความดัน, เครื่องวัดอุณหภูมิ, เครื่องตรวจคลื่นไฟฟ้าหัวใจ(ECG), เครื่องชั่งน้ำหนัก, เครื่องวัดส่วนสูง, เครื่องวัดน้ำตาลปลายนิ้ว</t>
  </si>
  <si>
    <t>3.6.1</t>
  </si>
  <si>
    <t>เชื่อมโยงเครื่องวัดความดัน กับ HIS หรือฐานข้อมูลโรงพยาบาล</t>
  </si>
  <si>
    <t>3.6.2</t>
  </si>
  <si>
    <t>3.6.3</t>
  </si>
  <si>
    <t>3.6.4</t>
  </si>
  <si>
    <t>3.6.5</t>
  </si>
  <si>
    <t>สามารถสร้างระบบ Alarm เจ้าหน้าที่จากระบบข้อมูล IOT อย่างน้อย 1 ชนิดของชุดข้อมูล IOT</t>
  </si>
  <si>
    <t>3.7</t>
  </si>
  <si>
    <t>ระบบการแพทย์ทางไกล</t>
  </si>
  <si>
    <t>3.7.1</t>
  </si>
  <si>
    <t>มีระบบการแพทย์ทางไกล ตามมาตรฐานประกาศสำนักปลัดกระทรวงสาธารณสุข</t>
  </si>
  <si>
    <t>3.7.2</t>
  </si>
  <si>
    <t>มีการเปิดบริการแพทย์ทางไกลในคลินิกรองรับผู้ป่วยกลุ่มเปราะบาง ได้แก่ ผู้ป่วยติดเตียง ผู้ป่วยจิตเวช ผู้ป่วยHIV ผู้ป่วยวัณโรค</t>
  </si>
  <si>
    <t>3.7.3</t>
  </si>
  <si>
    <t>มีระบบและให้บริการเภสัชกรทางไกล ตามมาตรฐานการแพทย์ทางไกลของสำนักปลัด กระทรวงสาธารณสุขประกาศ และสามารถให้บริการได้หลังจากบริการส่งยาใกล้บ้าน</t>
  </si>
  <si>
    <t>3.7.4</t>
  </si>
  <si>
    <t>มีการให้บริการการแพทย์ทางไกล 
- รพศ เป็น 300 ครั้งต่อดือน
- รพท เป็น  200 ครั้งต่อเดือน
- รพช. 30 ครั้ง ต่อเดือน</t>
  </si>
  <si>
    <t>3.7.5</t>
  </si>
  <si>
    <t>มีการแยก unit หรือห้องตรวจการแพทย์ทางไกลออกจากการบริการ OPD ตามปกติ</t>
  </si>
  <si>
    <t>3.7.6</t>
  </si>
  <si>
    <t>มีแพทย์หรือพยาบาลที่ได้รับแต่งตั้งหรือมอบหมายงานให้ดูแลระบบบริการการแพทย์ทางไกลอย่างเป็นทางการ 1 คน</t>
  </si>
  <si>
    <t>3.7.7</t>
  </si>
  <si>
    <t>รพ.สต. ในเครือข่ายพื้นที่อำเภอรองรับการบริการ Telemedicine จากรพสต. มาที่รพ.แม่ข่าย ให้กับประชาชนในพื้นที่ อย่างน้อย 1 รพสต.</t>
  </si>
  <si>
    <t>3.8</t>
  </si>
  <si>
    <t>มีระบบบริการ home service</t>
  </si>
  <si>
    <t>3.8.1</t>
  </si>
  <si>
    <t>มีระบบสารสนเทศ หรือPlatformสำหรับการเยี่ยมบ้านโดยไม่ต้องบันทึกลงกระดาษ หรือช่วยให้สามารถบันทึกเวชระเบียนที่หน้างานไปพร้อมกับการปฏิบัติงานได้เลย</t>
  </si>
  <si>
    <t>3.8.2</t>
  </si>
  <si>
    <t>มีระบบจัดการยาใกล้บ้าน (ร้านยา/clinic) หรือมีระบบส่งยาทางไปรษณีย์/delivery (นับยอดสูงสุดของเดือนในปี 2568 หากมี 1 เดือนที่ทำผลงานได้ถือว่าผ่าน)</t>
  </si>
  <si>
    <t>3.8.2.1</t>
  </si>
  <si>
    <t xml:space="preserve"> &lt;5% ของจำนวนผู้ป่วย OPD (ต่อเดือน)</t>
  </si>
  <si>
    <t>3.8.2.2</t>
  </si>
  <si>
    <t xml:space="preserve"> 5-10% ของจำนวนผู้ป่วย OPD  (ต่อเดือน)</t>
  </si>
  <si>
    <t>3.8.2.3</t>
  </si>
  <si>
    <t>&gt;10% ของจำนวนผู้ป่วย OPD  (ต่อเดือน)</t>
  </si>
  <si>
    <t>3.8.3</t>
  </si>
  <si>
    <t>มีระบบติดตามอาการหลังมารับบริการ หรือการรับยาที่บ้าน หรือฟังผลการตรวจ ผ่านระบบ Online ที่ยืนยันตัวผู้รับบริการผ่าน HealthID หรือผ่านระบบ LineOA/Application หมอพร้อม</t>
  </si>
  <si>
    <t>สามารถพัฒนาผ่าน MOPH ALert API ได้</t>
  </si>
  <si>
    <t>3.8.4</t>
  </si>
  <si>
    <t>มีบริการเจาะ Lab ที่บ้าน  (ออกเป็นบริการถึงบ้าน)</t>
  </si>
  <si>
    <t>3.8.5</t>
  </si>
  <si>
    <t>มีบริการเจาะ Lab ใกล้บ้าน (ออกเป็นบริการเป็นกลุ่มประชากรในพื้นที่เดียวกัน)</t>
  </si>
  <si>
    <t>สามารถเชื่อมข้อมูล Home ward เข้าสู่ระบบ HIS ของโรงพยาบาลได้</t>
  </si>
  <si>
    <t>หากใช้ระบบ HIS ในการให้บริการ Home ward ได้ 5 คะแนน
หากใช้ Platform อื่น แสดง API การเชื่อมโยงข้อมูลกับ HIS</t>
  </si>
  <si>
    <t>หากใช้ระบบ HIS ในการให้บริการ Home ward ได้ 5 คะแนน
หากใช้ Platform อื่น แสดง API การเชื่อมโยงข้อมูลกับ HIS</t>
  </si>
  <si>
    <t>3.9</t>
  </si>
  <si>
    <t>มีการใช้เทคโนโลยีสารสนเทศขั้นสูง</t>
  </si>
  <si>
    <t>3.9.1</t>
  </si>
  <si>
    <t>3.9.2</t>
  </si>
  <si>
    <t>มีการใช้เทคโนโลยีหุ่นยนต์ ทำงานแทนบุคคลากร เช่น หุ่นยนต์จัดยา หุ่นยนต์ประชาสัมพันธุ์ หุ่นยนต์ส่งอาหาร หุ่นยนต์ปรุงอาหาร หุ่นยนต์ทำความสะอาด หุ่นยนต์ช่วยผ่าตัด ฯลฯ และต้องมีการประมวลผลการใช้งานเทคโยโลยี อย่างน้อย 1 โครงการ</t>
  </si>
  <si>
    <t>3.10</t>
  </si>
  <si>
    <t>การสร้างนวัตกรรมทางสารสนเทศ</t>
  </si>
  <si>
    <t>3.10.1</t>
  </si>
  <si>
    <t>มีการสร้างนวัตกรรมทางสารสนเทศ เช่น เครื่องมือในการช่วยลดขั้นตอนการทำงาน เครื่องในการลดระยะเวลารอคอย เครื่องมือในการลดความผิดพลาดจากการทำงาน หรือระบบ clinical decision support อย่างน้อย 1 ระบบ ที่สามารถประมวลผลลัพธ์ได้เป็นที่ประจักษ์ (ได้นำเสนอในงานประชุมวิชาการ หรือการส่งตีพิมพ์)</t>
  </si>
  <si>
    <t>3.10.1.1</t>
  </si>
  <si>
    <t>สร้างนวัตกรรม 1 ชิ้นภายในปี 2568</t>
  </si>
  <si>
    <t>3.10.1.2</t>
  </si>
  <si>
    <t>สร้างนวัตกรรม &gt; 1 ผลงานภายในปี 2568</t>
  </si>
  <si>
    <t>3.11</t>
  </si>
  <si>
    <t>การออกเอกสารอิเล็กทรอนิกผ่านระบบ MOPH CERT (ลายเซ็นต์อิเล็กทรอนิกส) ที่มี Digital Signature ตาม พรบ.ว่าด้วยธุรกรรมอิเล็กทรอนิกส์ มาตรา 26 และ 28 พ.ศ.2544</t>
  </si>
  <si>
    <t>มีนโยบายหรือประกาศจากผู้บริหารโรงพยาบาล และProviderID ของแพทย์ครบ 100%</t>
  </si>
  <si>
    <t>3.11.1</t>
  </si>
  <si>
    <t>ใบรับรองแพทย์อิเล็กทรอนิกส์ หรือใบรับรองความพิการอิเล็กทรอนิกส์ (ประเมินในเดือนที่สำรวจ)</t>
  </si>
  <si>
    <t>3.11.1.1</t>
  </si>
  <si>
    <t xml:space="preserve">ใบรับรองแพทย์อิเล็กทรอนิกส์ หรือใบรับรองความพิการอิเล็กทรอนิกส์ และยังมีการเขียนใบรับรองแพทย์/ใบรับรองความพิการแบบกระดาษร่วมด้วย </t>
  </si>
  <si>
    <t>3.11.1.2</t>
  </si>
  <si>
    <t>ใบรับรองแพทย์ทุกใบมีบันทึกผ่านระบบใบรับรองแพทย์อิเล็กทรอนิกส์/ใบรับรองความพิการอิเล็กทรอนิกส์ 100%</t>
  </si>
  <si>
    <t>3.11.2</t>
  </si>
  <si>
    <t xml:space="preserve">ใบสั่งยา ใบสั่งแล็บ ในรูปแบบเอกสารอิเล็กทรอนิกส์ </t>
  </si>
  <si>
    <t>3.11.2.1</t>
  </si>
  <si>
    <t>หน่วยบริการสามารถออกใบสั่งยา/ใบสั่งแล็บไปยังหน่วยบริการเครือข่ายได้</t>
  </si>
  <si>
    <t>3.11.2.2</t>
  </si>
  <si>
    <t>หน่วยบริการสามารถออกและรับใบสั่งยา/ใบสั่งแล็บจากหน่วยบริการเครือข่ายได้</t>
  </si>
  <si>
    <t>3.11.3</t>
  </si>
  <si>
    <t>ใช้ระบบออกหนังสือรับรองการตาย อิเล็กทรอนิกส์ (Electronic Medical Death Certificat : eMDC)</t>
  </si>
  <si>
    <t>4. People</t>
  </si>
  <si>
    <t>ผู้บริหารสูงสุดขององค์กร</t>
  </si>
  <si>
    <t>4.1.1</t>
  </si>
  <si>
    <t>ได้รับการอบรมหลักสูตร MOPH Digital health platform concept</t>
  </si>
  <si>
    <t>ผู้บริหารองค์กร</t>
  </si>
  <si>
    <t>4.2.1</t>
  </si>
  <si>
    <t>4.2.2</t>
  </si>
  <si>
    <t>ผู้บริหารได้รับการอบรมหลักสูตร CISO ที่กระทรวงกำหนด อย่างน้อย 1 คน</t>
  </si>
  <si>
    <t>4.2.3</t>
  </si>
  <si>
    <t>4.2.4</t>
  </si>
  <si>
    <t>4.2.5</t>
  </si>
  <si>
    <t>4.2.6</t>
  </si>
  <si>
    <t>Cybersecurity สำหรับผู้บริหาร อย่างน้อย 1 คน</t>
  </si>
  <si>
    <t>4.2.7</t>
  </si>
  <si>
    <t>ผู้บริหารได้รับการอบรมหลักสูตร Digital tool ร้อยละ 100 อย่างน้อย 1 หลักสูตร/คน
- Generative Al &amp; Predictive Al
- Big Data and Cloud
- Data analytic and Visualization
- No code and low code platform
- Design thinking
- Creative problem solving</t>
  </si>
  <si>
    <t>4.2.8</t>
  </si>
  <si>
    <t>หัวหน้ากลุ่มภารกิจสุขภาพดิจิทัล ต้องผ่านการอบรมหลักสูตร Digital ที่สำนักสุขภาพดิจิทัลกำหนด เช่น DHT, CISO, หลักสูตร Digital health ที่รับรองโดยมหาวิทยาลัย</t>
  </si>
  <si>
    <t>เจ้าหน้าที่ IT</t>
  </si>
  <si>
    <t>4.3.1</t>
  </si>
  <si>
    <t>เจ้าหน้าที่ IT ได้รับการอบรมหลักสูตร Cybersecurity สำหรับผู้ดูแลระบบ ร้อยละ 50</t>
  </si>
  <si>
    <t>4.3.2</t>
  </si>
  <si>
    <t>PDPA สำหรับเจ้าหน้าที่ IT ร้อยละ 50</t>
  </si>
  <si>
    <t>4.3.3</t>
  </si>
  <si>
    <t>เจ้าหน้าที่ IT ได้รับการอบรมหลักสูตร Digital tool ร้อยละ 100 อย่างน้อย 1 หลักสูตร/คน
- Database design
- Server and network
- AI training</t>
  </si>
  <si>
    <t>เจ้าหน้าที่ทั่วไป</t>
  </si>
  <si>
    <t>4.4.1</t>
  </si>
  <si>
    <t xml:space="preserve">เจ้าหน้าที่หน่วยบริการได้รับการอบรม MOPH digital health platform มากกว่าร้อยละ 50 ของจำนวนบุคคลากรทั้งหมดของ รพ. </t>
  </si>
  <si>
    <t>4.4.2</t>
  </si>
  <si>
    <t>เจ้าหน้าที่หน่วยบริการได้รับการอบรม Digital  Health Training Roadmap มากกว่าร้อยละ 50 ของจำนวนบุคคลากรทั้งหมด
- Cyber Security
- PDPA
- The 4 types of analytics
- Project Management
- วิชาเลือก 1 ตัว (เลือกอิสระ)</t>
  </si>
  <si>
    <t>https://id.moph.go.th/smart_hospital/e_learning</t>
  </si>
  <si>
    <t>ข้อคิดเห็นจากพื้นที่</t>
  </si>
  <si>
    <t>คะแนนที่ได้</t>
  </si>
  <si>
    <t>4. Security</t>
  </si>
  <si>
    <t>4.1</t>
  </si>
  <si>
    <t>มาตรการความมั่นคงปลอดภัยขององค์กร</t>
  </si>
  <si>
    <t>มีการประกาศนโยบายด้านความมั่นคงปลอดภัยสารสนเทศ (Policies for information security) ทั้งนโยบายทั่วไป และนโยบายเฉพาะ อนุมัติโดยผู้บริหาร และทำการสื่อสารภายในองค์กร</t>
  </si>
  <si>
    <t>ISO27001 Ref Control 5.1</t>
  </si>
  <si>
    <t>4.1.2</t>
  </si>
  <si>
    <t>มีเอกสารหรือหนังสือมอบหมาย บทบาทและหน้าที่ความรับผิดชอบด้านความมั่นคงปลอดภัยสารสนเทศ ต้องมีการแบ่งแยกหน้าที่ความรับผิดชอบ (Segregation of duties) แยกจากกัน เช่น แยกความรับผิดชอบด้านการพัฒนา application กับ ผู้ตรวจสอบความปลอดภัย เพื่อไม่ให้เกิด อคติ ในการดำเนินการ</t>
  </si>
  <si>
    <t>ISO27001 Ref Control 5.3</t>
  </si>
  <si>
    <t>4.1.3</t>
  </si>
  <si>
    <t>มีระเบียบปฏิบัติด้านความมั่นคงปลอดภัยและมีการทบทวน ระเบียบและปรับปรุง อย่างน้อย ปีละ 1 ครั้ง</t>
  </si>
  <si>
    <t>*อ้างอิง 
HAIT บทที่ 4</t>
  </si>
  <si>
    <t>4.1.4</t>
  </si>
  <si>
    <t>ประเมินผลการปฏิบัติตามระเบียบอย่างน้อย ปีละ 1 ครั้ง วิเคราะห์ผลการประเมินและสรุปประเด็น ที่เรียนรู้และปรับปรุงต่อไป</t>
  </si>
  <si>
    <t>4.1.5</t>
  </si>
  <si>
    <t>ผู้บริหารต้องกำกับติดตามให้บุคลากรทั้งหมดยึดมั่นและรักษาความมั่นคงปลอดภัยสารสนเทศ (Management responsibilities)</t>
  </si>
  <si>
    <t>ไม่แน่ใจ
วัดยังไง</t>
  </si>
  <si>
    <t>ISO27001 Ref Control 5.4</t>
  </si>
  <si>
    <t>4.1.6</t>
  </si>
  <si>
    <r>
      <t xml:space="preserve">มีการจัดทำ Flow และกำหนดความรับผิดชอบ การรายงานและแจ้งเหตุตามที่ศูนย์เทคโนโลยีสารสนเทศและการสื่อสารกำหนดไว้ (Contact with authorities) 
</t>
    </r>
    <r>
      <rPr>
        <u/>
        <sz val="10"/>
        <color rgb="FF1155CC"/>
        <rFont val="Sarabun"/>
      </rPr>
      <t>https://ict.moph.go.th/th/extension/1277</t>
    </r>
  </si>
  <si>
    <t>ISO27001 Ref Control 5.5</t>
  </si>
  <si>
    <t>4.1.7</t>
  </si>
  <si>
    <t>มีการแต่งตั้งเจ้าหน้าที่ประสานงานคุ้มครองข้อมูลส่วนบุคคล (DPO) ของหน่วยบริการ</t>
  </si>
  <si>
    <t>4.1.8</t>
  </si>
  <si>
    <t>มีการสร้างหรือเข้าร่วมกลุ่มเครือข่ายด้านความมั่นคงทางไซเบอร์ รวมถึงจัดทำทะเบียนผู้เชียวชาญสำหรับการติดต่อสื่อสารในกรณีพิเศษ (Contact with special interest groups)</t>
  </si>
  <si>
    <t>ISO27001 Ref Control 5.6</t>
  </si>
  <si>
    <t>4.1.9</t>
  </si>
  <si>
    <t>มีการรับข้อมูลหรือข่าวกรองด้านความมั่นคงปลอดภัย (Threat intelligence) จากช่องทางต่างๆ เช่น รายงานจาก สกมช รายงานจาก HealthCert</t>
  </si>
  <si>
    <t>ISO27001 Ref Control 5.7</t>
  </si>
  <si>
    <t>4.1.10</t>
  </si>
  <si>
    <t>มีการใช้ Platform MISP Threat intelligence feeding จากศูนย์เทคโนโลยีสารสนเทศและการสื่อสาร</t>
  </si>
  <si>
    <t>4.1.11</t>
  </si>
  <si>
    <t>เมื่อมีการดำเนินโครงการที่ใช้ระบบดิจิทัลเข้ามาในการบริหารจัดการ ต้องมีการคำนึงถึงการรักษาความมั่นคงปลอดภัยทางไซเบอร์ (Information security in project management) โดยต้องดำเนินการอย่างน้อยดังนี้ 
1. การซื้อ/จัดหาซอฟแวร์ซื้อซอฟแวร์ที่มีลิขสิทธิ์ครบถ้วนเลือกซอฟแวร์จากผู้พัฒนาที่มีความน่าเชื่อถือ และมีการติดตามการแก้ปัญหา Bug หรือ Patch ความปลอดภัยมีการทำ VA/Pentest ก่อนการขึ้น Production มีการคำนึงถึงเรื่อง Security และ Privacy ตั้งแต่การออกแบบระบบ 
2. การดำเนินการและการติดตั้งระบบ 
2.1 ต้องมีขั้นตอนและกระบวนการที่ชัดเจน เชื่อถือได้ในการพิสูจน์และยืนยันตัวตน ของผู้ปฏิบัติงาน ผู้ให้บริการ และผู้รับบริการ 
2.2 ต้องมีการจัดการ Access control และ privilege control ที่เชื่อถือได้</t>
  </si>
  <si>
    <t>ISO27001 Ref Control 5.8</t>
  </si>
  <si>
    <t>4.1.12</t>
  </si>
  <si>
    <t>จัดให้มีการจัดทำคู่มือการใช้งานครุภัณฑ์คอมพิวเตอร์และซอฟแวร์ที่เกี่ยวข้อง และกำกับให้ผู้ใช้งานปฏิบัติตามแนวทาง เพื่อให้มีการใช้ทรัพย์สินอย่างเหมาะสม (Acceptable use of assets)</t>
  </si>
  <si>
    <t>4.1.13</t>
  </si>
  <si>
    <t>มีการจัดทำแนวทางปฏิบัติการคืนทรัพย์สิน (Return of assets) ขององค์กรทั้งหมดที่ตนเองถือครอง เมื่อสิ้นสุดหรือเปลี่ยนการจ้างงาน สัญญาจ้าง หรือข้อตกลงการจ้าง และควบคุมกำกับอยู่เสมอ</t>
  </si>
  <si>
    <t>ISO27001 Ref Control 5.11</t>
  </si>
  <si>
    <t>4.1.14</t>
  </si>
  <si>
    <t>มีการกำหนดชั้นความลับของข้อมูล (Classification of information) ตามพระราชบัญญัติข้อมูลข่าวสารของราชการ พ.ศ. 2540 https://standard.dga.or.th/wp-content/uploads/2022/08/PH-DCS-v0.3-slide.pdf</t>
  </si>
  <si>
    <t>ISO27001 Ref Control 5.12</t>
  </si>
  <si>
    <t>4.1.15</t>
  </si>
  <si>
    <t>มีการจัดทำคู่มือเพื่อพิจารณาชั้นความลับของข้อมูล และมีการพิจารณาข้อมูลที่อยู่ในหน่วยของตนว่าแต่ละข้อมูลอยู่ในชั้นใด (Labeling of information)</t>
  </si>
  <si>
    <t>ISO27001 Ref Control 5.13</t>
  </si>
  <si>
    <t>4.1.16</t>
  </si>
  <si>
    <t>มีการจัดทำนโยบาย คู่มือการปฏิบัติ การทำสำเนาข้อมูล การส่งต่อข้อมูล การถ่ายโอนข้อมูลสำหรับเครื่องมือหรืออุปกรณ์ในการถ่ายโอนข้อมูลทุก ประเภท ทั้งการถ่ายโอนภายในองค์กร ระหว่างองค์กร ตลอดจน หน่วยงานภายนอกอื่นๆ (Information transfer)</t>
  </si>
  <si>
    <t>ISO27001 Ref Control 5.14</t>
  </si>
  <si>
    <t>4.1.17</t>
  </si>
  <si>
    <t>มีการกำหนดแนวทางการเข้าถึงระบบโรงพยาบาลอย่างเป็นลายลักษณ์อักษร ตั้งแต่การเข้าถึงเครื่องปลายทาง การเข้าถึงระบบ Network ทั้งชนิด Local, VPN, RDP การเข้าถึงระบบต่างๆ เป็นต้น (Access control)</t>
  </si>
  <si>
    <t>ISO27001 Ref Control 5.15</t>
  </si>
  <si>
    <t>4.1.18</t>
  </si>
  <si>
    <t>มีการบริหารจัดการอัตลักษณ์ที่ใช้ในการพิสูจน์ตัวตนเข้าระบบ (Identity management) ตั้งแต่การ Register, Identity Proofing และ Authentication ให้ได้ตาม IAL และ AAL ที่หน่วยงานกำหนดไว้สำหรับแต่ละระบบ และชั้นความลับ พร้อมทั้งการพิสูจน์ตัวตนต้องมีความมั่นคงปลอดภัย (Secure authentication)</t>
  </si>
  <si>
    <t>ทำยังไง</t>
  </si>
  <si>
    <t>ISO27001 Ref Control 5.16, 8.5</t>
  </si>
  <si>
    <t>4.1.19</t>
  </si>
  <si>
    <t>มีการกำหนดแนวทางการวิธีการเก็บ รวบรวม รักษา และทำลายอัตลักษณ์และข้อมูลที่เกี่ยวข้องกับการพิสูจน์ตัวตน (Authentication information)</t>
  </si>
  <si>
    <t>ISO27001 Ref Control 5.17</t>
  </si>
  <si>
    <t>4.1.20</t>
  </si>
  <si>
    <t>มีการกำหนดสิทธิการเข้าถึง (Access rights) ข้อมูลและทรัพย์สินที่เกี่ยวข้องอื่นๆ ทั้งระบบในเชิงกายภาพและระบบทางคอมพิวเตอร์ โดยต้องมีการทบทวน ปรับปรุง และถอดถอนให้เป็นไปตามนโยบาย</t>
  </si>
  <si>
    <t>ISO27001 Ref Control 5.18</t>
  </si>
  <si>
    <t>4.1.21</t>
  </si>
  <si>
    <t>มีการกำหนดนโยบายด้านความมั่นคงปลอดภัยสารสนเทศกับผู้รับบริการภายนอก (Information security in supplier relationships)</t>
  </si>
  <si>
    <t>ISO27001 Ref Control 5.19</t>
  </si>
  <si>
    <t>4.1.22</t>
  </si>
  <si>
    <t>มีการระบุความมั่นคงปลอดภัยสารสนเทศในข้อตกลงการให้บริการของผู้บริการภายนอก เช่น กำหนดการเข้ามา service, การ VPN ของคู่ค้า, การตรวจสอบ software ก่อนเข้ามาติดตั้งในระบบโรงพยาบาลเป็นต้น (Addressing information security within supplier agreements)</t>
  </si>
  <si>
    <t>ISO27001 Ref Control 5.2</t>
  </si>
  <si>
    <t>4.1.23</t>
  </si>
  <si>
    <t>มีการบริหารจัดการความมั่นคงปลอดภัยสารสนเทศในห่วงโซ่การให้บริการและผลิตภัณฑ์ด้าน ICT ยกตัวอย่างเช่น ซื้อคอมพิวเตอร์จากผู้ให้บริการ ต้องตรวงสอบว่า อุปกรณ์ภายในและ software ภายในทุกชิ้นมีความมั่นคงปลอดภัยหรือไม่ หรือมีการติดตั้ง software อันตรายในการส่งมอบหรือไม่ อุปกรณ์ดังกล่าวผลิดที่ใด มีความเสี่ยงในการปลอมแปลงหรือไม่</t>
  </si>
  <si>
    <t>ISO27001 Ref Control 5.21</t>
  </si>
  <si>
    <t>4.1.24</t>
  </si>
  <si>
    <r>
      <rPr>
        <sz val="10"/>
        <color rgb="FF000000"/>
        <rFont val="Sarabun"/>
      </rPr>
      <t>มีการกำกับติดตาม ทบทวน และ บริหารจัดการการเปลี่ยนแปลงของบริการจากผู้ให้บริการ</t>
    </r>
    <r>
      <rPr>
        <sz val="10"/>
        <color rgb="FF980000"/>
        <rFont val="Sarabun"/>
      </rPr>
      <t>ภายนอก</t>
    </r>
    <r>
      <rPr>
        <sz val="10"/>
        <color rgb="FF000000"/>
        <rFont val="Sarabun"/>
      </rPr>
      <t xml:space="preserve"> (Monitoring, review and change management of supplier services) 
</t>
    </r>
    <r>
      <rPr>
        <sz val="10"/>
        <color rgb="FFFF0000"/>
        <rFont val="Sarabun"/>
      </rPr>
      <t>ภายนอก คือใคร  เป็น pacs จะเข้ามา MA จะต้องมีการประกาศเป็นนโยบายก่อน   ขอตัวอย่างเพิ่มเติม</t>
    </r>
  </si>
  <si>
    <t>ISO27001 Ref Control 5.22</t>
  </si>
  <si>
    <t>4.1.25</t>
  </si>
  <si>
    <t>มีการกำหนดความมั่นคงปลอดภัยสารสนเทศสำหรับการใช้บริการ Cloud (Information security for use of cloud services) เช่น เลือกใช้บริการจากผู้ให้บริการที่มีมาตรฐาน ISO, มีตั้งฐานข้อมูลในประเทศไทยเป็นต้น</t>
  </si>
  <si>
    <t>4.1.26</t>
  </si>
  <si>
    <t>มีการจัดตั้งจุดให้บริการแก่ผู้ใช้งานระบบ (Service Desk)</t>
  </si>
  <si>
    <t>4.1.27</t>
  </si>
  <si>
    <t>มีข้อตกลงระดับการให้บริการ (Service Level Agreement -SLA)</t>
  </si>
  <si>
    <t>4.1.28</t>
  </si>
  <si>
    <t>มีการจัดทำแผนเผชิญเหตุและซักซ้อมสำหรับการบริหารจัดการเหตุการณ์ด้านความมั่นคงปลอดภัยสารสนเทศ (Information security incident management planning and preparation) โดยในแผนจะต้องกำหนดขบวนการสื่อสาร แนวทางการปฏิบัติ บทบาท หน้าที่ ความรับผิดชอบ สำหรับภัยนั้นๆ ครอบคลุมให้ระบบของโรงพยาบาลยังสามารถดำเนินการต่อไปได้ และครอบคลุมเหตุการณ์ อย่างน้อยดังนี้ 
1. เหตุการณ์ไฟดับ 
2. เหตุการณ์โดนโจมตีด้วย Ransomware 
3. เหตุการณ์ข้อมูลรั่วไหล</t>
  </si>
  <si>
    <t>ISO27001 Ref Control 5.24</t>
  </si>
  <si>
    <t>4.1.29</t>
  </si>
  <si>
    <r>
      <rPr>
        <sz val="10"/>
        <color rgb="FF000000"/>
        <rFont val="Sarabun"/>
      </rPr>
      <t xml:space="preserve">มีการจัดทำแผนปฏิบัติงานและซักซ้อมเมื่อระบบล่ม (Business Continuity Plan -BCP) และแผนกู้คืน (Disaster Recovery Plan - DRP) ครอบคลุมเหตุการณ์ อย่างน้อยดังนี้ 
1. เหตุการณ์ไฟดับ 
2. เหตุการณ์โดนโจมตีด้วย Ransomware 
3. เหตุการณ์ข้อมูลรั่วไหล.                                                                                                             </t>
    </r>
    <r>
      <rPr>
        <sz val="10"/>
        <color rgb="FFFF0000"/>
        <rFont val="Sarabun"/>
      </rPr>
      <t>โดยมีระบบ Disaster Recovery (DR-Site) เพื่อรองรับ Site Failed-over รวมถึงกำหนด Disaster Recovery Plan (DRP) อย่างชัดเจน</t>
    </r>
  </si>
  <si>
    <t>4.1.30</t>
  </si>
  <si>
    <t>มีการจัดทำแนวทางการประเมินและตัดสินใจ (criteria) ว่าเหตุดังกล่าวนั้นจัดอยู่ในประเภทของเหตุการณ์ด้านความมั่นคงปลอดภัยสารสนเทศ หรือไม่ (เพื่อรับมือกับเหตุการณ์ที่เกิดขึ้นนั้นต่อไป) (Assessment and decision on information security events)</t>
  </si>
  <si>
    <t>ISO27001 Ref Control 5.25</t>
  </si>
  <si>
    <t>4.1.31</t>
  </si>
  <si>
    <t>มีการซักซ้อม และติดตามการรับมือกับเหตุการณ์ด้านความมั่นคงปลอดภัยสารสนเทศ (Response to information security incidents) ว่าได้ปฏิบัติตามขั้นตอนที่กำหนดไว้หรือไม่</t>
  </si>
  <si>
    <t>ISO27001 Ref Control 5.26</t>
  </si>
  <si>
    <t>4.1.32</t>
  </si>
  <si>
    <t>มีการสรุปและทบทวน (AAR) เพื่อเรียนรู้จากเหตุการณ์ด้านความมั่นคงปลอดภัยสารสนเทศ (Learning from information security incidents)</t>
  </si>
  <si>
    <t>ISO27001 Ref Control 5.27</t>
  </si>
  <si>
    <t>4.1.33</t>
  </si>
  <si>
    <t>มีการกำหนดแนวทางและปฏิบัติเกี่ยวเนื่องจากการเก็บรวบรวมหลักฐาน (Collection of evidence) โดยครอบคลุมอย่างน้อยดังนี้ 
1. รวบรวม Firewall log, Network log, Server Log และมีการมีบริหารจัดการที่เชื่อมมั่นได้ว่าจ้อมูลดังกล่าวจะไม่ถูกโจมตีไปด้วย และเก็บอย่างน้อย 90 วันตาม พรบ. 
2. ห้ามทำลายหลักฐานเช่นการ การลบ VM ก่อนการเก็บข้อมูล หรือล้างเครื่องโดยยังไม่ได้เก็บหลักฐาน</t>
  </si>
  <si>
    <t>ISO27001 Ref Control 5.28, 8.15</t>
  </si>
  <si>
    <t>4.1.34</t>
  </si>
  <si>
    <t>มีการวางแผนและคำนึงถึงเรื่องความมั่นคงปลอดภัยสารสนเทศในช่วงการเกิดเหตุการณ์ต่างๆ ที่อาจเกิดขึ้น เช่น โรคระบาด น้ำท่วม ระบบสารสนเทศหยุดทำงาน เพื่อให้มั่นใจได้ว่า ยังคงมีความปลอดภัยของระบบสารสนเทศและการให้บริการ (Information security during disruption)</t>
  </si>
  <si>
    <t>ISO27001 Ref Control 5.29</t>
  </si>
  <si>
    <t>4.1.35</t>
  </si>
  <si>
    <t>มีการเตรียมแผน ซักซ้อม เตรียมความพร้อมทางด้าน ICT เพื่อให้โรงพยาบาลสามารถดำเนินการได้ (ICT readiness for business continuity) อย่างน้อยครอบคลุมในประเด็น 
1. เหตุการณ์ไฟดับ 
2. เหตุการณ์โดนโจมตีด้วย Ransomware</t>
  </si>
  <si>
    <t>4.1.36</t>
  </si>
  <si>
    <t>หน่วยงานต้องปฏิบัติตามกฎหมาย และนโยบายด้านความมั่นคงปลอดภัยไซเบอร์ที่กระทรวงสาธารณสุขประกาศบันทึกอยู่ในนโยบาย อย่างชัดเจน (Legal, statutory, regulatory and contractual requirements)</t>
  </si>
  <si>
    <t>ISO27001 Ref Control 5.31</t>
  </si>
  <si>
    <t>4.1.37</t>
  </si>
  <si>
    <t>มีการกำหนดนโยบายหรือกลวิธี (Solution) ที่ใช้ในการป้องกันข้อมูล (Protection of records) โดยครอบคลุมเรื่อง การสูญหาย การทำลาย การปลอมแปลง การเข้าถึงโดยไม่ได้รับอนุญาตเป็นต้น</t>
  </si>
  <si>
    <t>ISO27001 Ref Control 5.33</t>
  </si>
  <si>
    <t>4.1.38</t>
  </si>
  <si>
    <t>มีการกำหนดนโยบายและแนวทางการปฏิบัติ หรือมีการใช้ privacy enhancement technology เพื่อป้องกันความเป็นส่วนตัวและการป้องกันข้อมูลส่วนบุคคล (Privacy and protection of personal identifiable information) เพื่อเป็นไปตาม ข้อมูลข่าวสารของราชการ และพรบ.คุ้มครองข้อมูลส่วนบุคคล</t>
  </si>
  <si>
    <t>ISO27001 Ref Control 5.34</t>
  </si>
  <si>
    <t>4.1.39</t>
  </si>
  <si>
    <t>มีการทบทวนด้านความมั่นคงปลอดภัยสารสนเทศโดยบุคคลภายนอก (External auditor)</t>
  </si>
  <si>
    <t>ISO27001 Ref Control 5.35</t>
  </si>
  <si>
    <t>4.1.40</t>
  </si>
  <si>
    <t>มีการตรวจสอบและทบทวนการปฏิบัติตามนโยบาย กฎเกณฑ์ และมาตรฐานด้านความมั่นคงปลอดภัยสารสนเทศ (Compliance with policies, rules and standards for information security)</t>
  </si>
  <si>
    <t>ISO27001 Ref Control 5.36</t>
  </si>
  <si>
    <t>4.1.41</t>
  </si>
  <si>
    <t>มีการจัดทำคู่มือการปฏิบัติงานเกี่ยวข้องกับงานประมวลผลข้อมูลที่เป็นลายลักษณ์อักษร</t>
  </si>
  <si>
    <t>ISO27001 Ref Control 5.37</t>
  </si>
  <si>
    <t>4.2</t>
  </si>
  <si>
    <t>มาตรการด้านบุคลากร (People controls)</t>
  </si>
  <si>
    <t>มีกระบวนการตรวจสอบตรวจสอบภูมิหลังของผู้สมัครงานว่ามีความเสี่ยงต่อการปฏิบัติตามนโยบายด้านความมั่นคงปลอดที่องค์กรได้ประกาศไว้เช่นประวัติการขโมยข้อมูล ประวัติไม่ทำตามระเบียบด้านความปลอดภัยข้อมูล เป็นต้น (Screening)</t>
  </si>
  <si>
    <t>ไม่แน่ใจ
แนวทางการตรวจสอบทำอย่างไร</t>
  </si>
  <si>
    <t>ISO27001 Ref Control 6.1</t>
  </si>
  <si>
    <t>ในสัญญาจ้างงานต้องกล่าวถึงหน้าที่ความรับผิดชอบด้านความมั่นคงปลอดภัยสารสนเทศของบุคลากรและขององค์กร</t>
  </si>
  <si>
    <t>ISO27001 Ref Control 6.2</t>
  </si>
  <si>
    <t>มีการสร้างความตระหนัก การให้ความรู้ และการฝึกอบรมด้านความมั่นคงปลอดภัยสารสนเทศ (Information security awareness, education and training) ครอบคลุมอย่างน้อยร้อย 80 ของบุคลากรทั้งหมด</t>
  </si>
  <si>
    <t>ISO27001 Ref Control 6.3</t>
  </si>
  <si>
    <t>มีการสอบสวนและบทลงโทษกรณีละเมิดนโยบายความมั่นคงปลอดภัยสารสนเทศขององค์กร (Disciplinary process)</t>
  </si>
  <si>
    <t>ISO27001 Ref Control 6.4</t>
  </si>
  <si>
    <t>มีการบริหารจัดการเจ้าหน้าที่ที่สิ้นสุดการทำงาน หรือมีการเปลี่ยนแปลงการทำงาน ให้เป็นไปตามข้อกำหนดและนโยบายความมั่นคงปลอดภัยสารสนเทศ (Responsibilities after termination or change of employment)</t>
  </si>
  <si>
    <t>ISO27001 Ref Control 6.5</t>
  </si>
  <si>
    <t>มีการสัญญาข้อตกลงการรักษาความลับหรือการไม่เปิดเผยความลับ (Confidentiality or non-disclosure agreements) ในบุคลากรที่เกี่ยวข้องกับระบบสารสนเทศทั้งหมด</t>
  </si>
  <si>
    <t>ISO27001 Ref Control 6.6</t>
  </si>
  <si>
    <t>มีคู่มือและแนวทางปฏิบัติสำหรับเจ้าหน้าที่ที่ปฏิบัติงานจากระยะไกล (Remote working) เพื่อป้องกันข้อมูลที่มีการเข้าถึง ประมวลผล หรือจัดเก็บไว้ภายนอกองค์กร</t>
  </si>
  <si>
    <t>ISO27001 Ref Control 6.7</t>
  </si>
  <si>
    <t>มีช่องทางรายงานเหตุการณ์ที่เกี่ยวข้องกับความมั่นคงปลอดภัยสารสนเทศ (Information security event reporting) ที่สามารถติดตามได้อย่างทันกาล</t>
  </si>
  <si>
    <t>ISO27001 Ref Control 6.8</t>
  </si>
  <si>
    <t>4.3</t>
  </si>
  <si>
    <t>มาตรการทางกายภาพ (Physical controls)</t>
  </si>
  <si>
    <t>ห้องทำงานของเจ้าหน้าที่ต้องมีการออกแบบและปฏิบัติอย่างเป็นรูปธรรมในการรักษาความมั่นคงปลอดภัย สำหรับสำนักงาน ห้องทำงาน และอุปกรณ์ (Securing office, room and facilities) เช่น มีประตูเพื่อป้องกันบุคคลภายนอกไม่ให้เข้าถึงพื้นที่ทำงาน หรือ Digital Door lock เป็นต้น</t>
  </si>
  <si>
    <t>ไม่แน่ใจ
เฉพาะห้อง IT ได้ไหม</t>
  </si>
  <si>
    <t>ISO27001 Ref Control 7.3</t>
  </si>
  <si>
    <t>บริเวณ อาคาร หรือสถานที่ขององค์กรต้องมีการเฝ้าระวังและติดตามอย่างต่อเนื่องเพื่อป้องกันการเข้าถึงการกายภาพโดยไม่ได้รับอนุญาต เช่น มียามในการตรวจตรา</t>
  </si>
  <si>
    <t>ยามตรวจการ รพ. ได้ไหม</t>
  </si>
  <si>
    <t>ISO27001 Ref Control 7.4</t>
  </si>
  <si>
    <t>มีการวิเคราะห์ภัยพิบัติที่อาจจจะเกิดขึ้น และทำการออกแบบ รวมถึงป้องกันระบบสารสนเทศเชิงกายภาพ เช่น ไม่ตั้ง Data Center ในจุดที่น้ำท่วมถึงได้ง่าย เป็นต้น (Protecting against physical and environmental threats)</t>
  </si>
  <si>
    <t>ISO27001 Ref Control 7.5</t>
  </si>
  <si>
    <t>4.3.4</t>
  </si>
  <si>
    <t>มีการกำหนดนโยบายและแนวทางปฏิบัติในพื้นที่ที่มีความมั่นคงปลอดภัย เช่น การทำงานในห้อง data center ที่จะสามารถเข้าถึง server ได้โดยตรง (Working in secure areas)</t>
  </si>
  <si>
    <t>ISO27001 Ref Control 7.6</t>
  </si>
  <si>
    <t>4.3.5</t>
  </si>
  <si>
    <t>มีการกำหนดนโยบายและแนวทางปฏิบัติในการทำให้โต๊ะทำงานปลอดเอกสารสำคัญและการป้องกันหน้าจอคอมพิวเตอร์ หรือเช่นการติด Password บนโต๊ะทำงาน (Clear desk and clear screen) เพื่อป้องกันการเข้าถึงข้อมูลสำคัญที่อยู่บนโต๊ะหรือคอมพิวเตอร์ส่วนตัว</t>
  </si>
  <si>
    <t>ISO27001 Ref Control 7.7</t>
  </si>
  <si>
    <t>4.3.6</t>
  </si>
  <si>
    <t>อุปกรณ์ต้องมีการจัดวางและป้องกันให้มีความปลอดภัย (Equipment sitting and protection) เช่น ไม่วางคอมพิวเตอร์ของโรงพยาบาลในพื้นที่ที่บุคคลภายนอกเข้าถึงได้ง่าย</t>
  </si>
  <si>
    <t>ISO27001 Ref Control 7.8</t>
  </si>
  <si>
    <t>4.3.7</t>
  </si>
  <si>
    <t>อุปกรณ์ที่ใช้งานนอกสถานที่ต้องมีมาตราการรักษาความมั่นคงปลอดภัยโดยเฉพาะ (Security of assets off-premises)</t>
  </si>
  <si>
    <t>ISO27001 Ref Control 7.9</t>
  </si>
  <si>
    <t>4.3.8</t>
  </si>
  <si>
    <t>สื่อบันทึกข้อมูลต้องได้รับการบริหารจัดการตลอดวัฏจักรชีวิตนับตั้งแต่การจัดหา การใช้งาน การขนย้าย/การขนส่ง และการจำหน่ายออก โดยให้เป็นไปตามวิธีการจัดชั้นความลับและการจัดการข้อมูลและทรัพย์สินที่เกี่ยวข้องขององค์กรที่ได้กำหนดไว้</t>
  </si>
  <si>
    <t>4.3.9</t>
  </si>
  <si>
    <t>ต้องมีการเก็บงานและปกป้องสายสัญญาณ เพื่อป้องกันจากการขัดขวางการทำงาน การแทรกแซงสัญญาณ หรือการทำให้เสียหาย เช่น ใส่ท่อเดินสายให้เรียบร้อย</t>
  </si>
  <si>
    <t>ISO27001 Ref Control 7.12</t>
  </si>
  <si>
    <t>4.3.10</t>
  </si>
  <si>
    <t>อุปกรณ์ต้องได้รับการบำรุงรักษาอย่างถูกต้อง เพื่อให้มีความพร้อมใช้งาน สามารถรักษาความถูกต้อง และความลับของข้อมูล</t>
  </si>
  <si>
    <t>ISO27001 Ref Control 7.13</t>
  </si>
  <si>
    <t>4.3.11</t>
  </si>
  <si>
    <t>อุปกรณ์ที่มีการจำหน่ายหรือนำไปใช้ในภารกิจอื่น ต้องมีการตรวจสอบเพื่อให้มั่นใจว่าข้อมูลสำคัญและซอฟต์แวร์ที่มีใบอนุญาตมีการลบทิ้งหรือเขียนทับอย่างมั่นคงปลอดภัย ก่อนการจำหน่ายออกอุปกรณ์หรือก่อนการนำอุปกรณ์นั้นไปใช้งานอย่างอื่น</t>
  </si>
  <si>
    <t>ISO27001 Ref Control 7.14</t>
  </si>
  <si>
    <t>4.4</t>
  </si>
  <si>
    <t>มาตรการทางเทคโนโลยี (Technological controls)</t>
  </si>
  <si>
    <t>มีการจัดการสิทธิพิเศษ เช่น ผู้ดูแลระบบ ผู้จัดการระบบ ให้มีการใช้และสิทธิให้น้อยที่สุด (Privileged access rights)</t>
  </si>
  <si>
    <t>ISO27001 Ref Control 8.2</t>
  </si>
  <si>
    <t>มีการบริหารจัดการการเข้าถึงชุดข้อมูล ตามบทบาท หน้าที่ และเวลา เช่น แพทย์สามารถเข้าดูประวัติคนไข้เฉพาะที่ตนเองตรวจรักษาเท่านั้น เป็นต้น (Information access restriction)</t>
  </si>
  <si>
    <t>HIS เดิมยังไม่รองรับ</t>
  </si>
  <si>
    <t>ISO27001 Ref Control 8.3</t>
  </si>
  <si>
    <t>4.4.3</t>
  </si>
  <si>
    <t>มีการใช้งานระบบบริหารจัดการเรื่อง Source code เช่น Git Hub และมีการบริหารจัดการผู้พัฒนาให้เข้าถึง แก้ไข หรือบันทึก ให้เป็นไปตามนโยบาย</t>
  </si>
  <si>
    <t>ไม่แน่ใจ
เฉพาะที่มีการพัฒนาโปรแกรม</t>
  </si>
  <si>
    <t>ISO27001 Ref Control 8.4</t>
  </si>
  <si>
    <t>4.4.4</t>
  </si>
  <si>
    <t>มีระบบติดตามทรัพยากรในองค์กร และมีแผนในการบริหารจัดการทรัพยากรต่าง (Capacity management)</t>
  </si>
  <si>
    <t>เอาขนาดไหน</t>
  </si>
  <si>
    <t>4.4.5</t>
  </si>
  <si>
    <t>มีระบบที่เชื่อได้ว่าสามารถป้องกันการติดตั้ง software ไม่พึ่งประสงค์ เช่น การใช้ User account แทน Admin account, Group policy, Software Antivirus/EDR ที่สามารถป้องกันได้ (Protection against malware)</t>
  </si>
  <si>
    <t>-ไม่แน่ใจ 
-มีเฉพาะ server</t>
  </si>
  <si>
    <t>ISO27001 Ref Control 8.7</t>
  </si>
  <si>
    <t>4.4.6</t>
  </si>
  <si>
    <t>มีระบบที่สามารถแสดงให้เห็นว่าระบบมีช่องโหว่ (Vulnerabilities visibility) มีกระบวนการที่ชัดเจนในการปิดช่องโหว่ดังกล่าว ระยะเวลาในการดำเนินการ ผู้ใดเป็นผู้ดำเนินการ และจะแล้วเสร็จเมื่อใด (Management of technical vulnerabilities)</t>
  </si>
  <si>
    <t>ISO27001 Ref Control 8.8</t>
  </si>
  <si>
    <t>4.4.7</t>
  </si>
  <si>
    <t>มีการตั้งค่าระบบสารสนเทศ ทั้งในระดับโครงสร้างพื้นฐาน ระดับแอปพลิเคชั้น และระดับผู้ใช้งาน ต้องมีตั้งค่าให้เป็นไปตามนโยบายความมั่นคงปลอดภัย (Configuration Management)</t>
  </si>
  <si>
    <t>ขอแนวทางชัดเจน</t>
  </si>
  <si>
    <t>ISO27001 Ref Control 8.9</t>
  </si>
  <si>
    <t>4.4.8</t>
  </si>
  <si>
    <t>มีการลบข้อมูลหรือทำลายข้อมูลที่ไม่ใช้แล้ว บนอุปกรณ์และสื่อบันทึกข้อมูลอื่นๆ (Information deletion)</t>
  </si>
  <si>
    <t>4.4.9</t>
  </si>
  <si>
    <t>มีการใช้เทคนิคการปิดบังข้อมูล (Data masking) หรือการเพิ่มความเป็นส่วนตัว (Privacy enhancement technology) เพื่อเพิ่มความปลอดภัยหรือเพิ่มความเป็นส่วนตัวของข้อมูล</t>
  </si>
  <si>
    <t>ISO27001 Ref Control 8.11</t>
  </si>
  <si>
    <t>4.4.10</t>
  </si>
  <si>
    <t>มีระบบหรือเทคนิคในการการป้องกันการรั่วไหลของข้อมูล (Data Leakage Prevention) เช่น encryption, การป้องกันการคลิ๊กขวา, การป้องกันการจับภาพหน้าจอ เป็นต้น</t>
  </si>
  <si>
    <t>his เดิมยังไม่รองรับ</t>
  </si>
  <si>
    <t>ISO27001 Ref Control 8.12</t>
  </si>
  <si>
    <t>4.4.11</t>
  </si>
  <si>
    <r>
      <rPr>
        <sz val="10"/>
        <color rgb="FF000000"/>
        <rFont val="Sarabun"/>
      </rPr>
      <t xml:space="preserve">มีการติดตั้งระบบรวบรวมข้อมูลในการเฝ้าระวังการทำงานของระบบและอุปกรณ์ (Monitoring Activities) </t>
    </r>
    <r>
      <rPr>
        <sz val="10"/>
        <color rgb="FFFF0000"/>
        <rFont val="Sarabun"/>
      </rPr>
      <t xml:space="preserve">พร้อม Dashboard </t>
    </r>
    <r>
      <rPr>
        <sz val="10"/>
        <color rgb="FF000000"/>
        <rFont val="Sarabun"/>
      </rPr>
      <t>เพื่อตรวจหาพฤติกรรมที่ผิดปกติ ประเมินความเป็นไปได้ของเหตุการณ์ด้านความมั่นคงปลอดภัยสารสนเทศที่อาจเกิดขึ้น เช่น  
Security information and event management (SEIM)</t>
    </r>
  </si>
  <si>
    <t>มีค่าใช้จ่ายในการดำเนินการสูง</t>
  </si>
  <si>
    <t>ISO27001 Ref Control 8.16</t>
  </si>
  <si>
    <t>4.4.12</t>
  </si>
  <si>
    <t>มีการตั้งค่าระบบนาฬิกาให้ถูกต้อง (Clock Synchronization)</t>
  </si>
  <si>
    <t>ISO27001 Ref Control 8.17</t>
  </si>
  <si>
    <t>4.4.13</t>
  </si>
  <si>
    <t>มีการจำกัดสิทธิ์ของโปรแกรมอรรถประโยชน์ให้มีสิทธิ์น้อยที่สุด (Use of privileged utility programs)</t>
  </si>
  <si>
    <t>ISO27001 Ref Control 8.18</t>
  </si>
  <si>
    <t>4.4.14</t>
  </si>
  <si>
    <t>มีแนวทางปฏิบัติในการติดตั้งซอฟต์แวร์บนระบบให้บริการ (Installation of software on operational/Production systems) ว่าจะต้องติดตั้งและตั้งค่าอย่างไร เพื่อเป็นไปตามนโยบายการรักษาความมั่นคงปลอดภัยทางสารสนเทศ</t>
  </si>
  <si>
    <t>ISO27001 Ref Control 8.19</t>
  </si>
  <si>
    <t>4.4.15</t>
  </si>
  <si>
    <t>มีการจัดทำ White list, Black list Web filtering</t>
  </si>
  <si>
    <t>ISO27001 Ref Control 8.23</t>
  </si>
  <si>
    <t>4.4.16</t>
  </si>
  <si>
    <t>มีการเข้ารหัสฐานข้อมูลทั้ง encryption at rest และ encryption at Transit</t>
  </si>
  <si>
    <t>ISO27001 Ref Control 8.24</t>
  </si>
  <si>
    <t>4.4.17</t>
  </si>
  <si>
    <t>มีนโยบายและแนวทางปฏิบัติสำหรับการพัฒนาระบบให้มีความมั่นคงปลอดภัย (Secure development life cycle)</t>
  </si>
  <si>
    <t>ISO27001 Ref Control 8.25</t>
  </si>
  <si>
    <t>4.4.18</t>
  </si>
  <si>
    <t>มีการกำหนดมาตราฐานด้านความมั่นคง ปลอดภัยของแอพพลิเคชั่น เช่น Information Technology Infrastructure Library (ITIL), การปิดช่องโหว่ที่ปรากฏอยู่ใน Top 10 Open Worldwide Application Security Project (OWASP) ทั้งในส่วน API และ Web application, National Institute of Standards and Technology (NIST), Center for Internet Security (CIS), API Security standard, Container base Application security standard เป็นต้น</t>
  </si>
  <si>
    <t>ถ้ามีการพัฒนาโปรแกรมหรือการนำโปรแกรมมาใช้งาน</t>
  </si>
  <si>
    <t>ISO27001 Ref Control 8.26</t>
  </si>
  <si>
    <t>4.4.19</t>
  </si>
  <si>
    <t>ออกแบบระบบสารสนเทศในหน่วยงานโดยคำนึงถึงหลักความมั่นคงปลอดภัยและหลักการวิศวกรรมระบบ (Secure system architecture and engineering principles) โดยต้องมีการกำหนด จัดทำเป็นลายลักษณ์อักษร ปรับปรุง และนำมาปฏิบัติต่อกิจกรรมการพัฒนาระบบสารสนเทศ</t>
  </si>
  <si>
    <t>ISO27001 Ref Control 8.27</t>
  </si>
  <si>
    <t>4.4.20</t>
  </si>
  <si>
    <t>มีการนำหลักการการเขียนโปรแกรมให้มีความมั่นคงปลอดภัย (Secure Coding) มาปฏิบัติใช้ในองค์กรหรือการจ้าง</t>
  </si>
  <si>
    <t>ISO27001 Ref Control 8.28</t>
  </si>
  <si>
    <t>4.4.21</t>
  </si>
  <si>
    <t>การพัฒนา Application ที่มีองค์ประกอบส่วนใหญ่เป็นหน่วยย่อยที่นํามาใช้ใหม่ร่วมกันได้/ website รพ. ต้องมี domain .moph/.go.th</t>
  </si>
  <si>
    <t>4.4.22</t>
  </si>
  <si>
    <t>มีการทำ VA หรือ Pentest ในระบบอย่างน้อยปีละ 1 ครั้ง</t>
  </si>
  <si>
    <t>ISO27001 Ref Control 8.29</t>
  </si>
  <si>
    <t>4.4.23</t>
  </si>
  <si>
    <t>มีแนวทางปฏิบัติในการควบคุมกำกับติดตามการพัฒนาระบบโดยหน่วยงานภายนอก (Outsourced development)</t>
  </si>
  <si>
    <t>ตัดออก 
- หน่วยงานภายนอกสสจ. หรือเขต</t>
  </si>
  <si>
    <t>4.4.24</t>
  </si>
  <si>
    <t>มีการจัดการแยก Production Zone, Development Zone, Test Zone</t>
  </si>
  <si>
    <t>ISO27001 Ref Control 8.31</t>
  </si>
  <si>
    <t>4.4.25</t>
  </si>
  <si>
    <t>มีแนวทางปฏิบัติในการทำบริหารจัดการการเปลี่ยนแปลง (Change management)</t>
  </si>
  <si>
    <t>ISO27001 Ref Control 8.32</t>
  </si>
  <si>
    <t>4.4.26</t>
  </si>
  <si>
    <t>ใช้ข้อมูลปลอม (Mock up data) สำหรับการทดสอบระบบ (Test information)</t>
  </si>
  <si>
    <t>ISO27001 Ref Control 8.33</t>
  </si>
  <si>
    <t>4.4.27</t>
  </si>
  <si>
    <t>มีแนวทางปฏิบัติในการป้องกันปัญหาต่างๆ ที่อาจจะเกิดขึ้นกับระบบให้บริการในระหว่างทำการทดสอบระบบโดยผู้ตรวจประเมิน (Protection of information systems during audit testing)</t>
  </si>
  <si>
    <t>ISO27001 Ref Control 8.34</t>
  </si>
  <si>
    <t>4.4.28</t>
  </si>
  <si>
    <t>ระบบบริหารความเสี่ยง (Risk management)</t>
  </si>
  <si>
    <t>4.4.29</t>
  </si>
  <si>
    <t>ระบุประเด็นความเสี่ยงได้ครบ ทั้งความสี่ยงต่อระบบเทคโนโลยีสารสนเทศ และความเสี่ยงที่การใช้ เทคโนโลยีสารสนเทศจะทำให้เกิดอันตรายต่อผู้ป่วย</t>
  </si>
  <si>
    <t>4.4.30</t>
  </si>
  <si>
    <t>มีการทบทวนประเด็นความเสี่ยง การประเมินคะแนนความเสี่ยง อย่างน้อย ปีละ 1 ครั้ง</t>
  </si>
  <si>
    <t>4.4.31</t>
  </si>
  <si>
    <t>มีการจัดทำแผนกลยุทธ์ และแผนปฏิบัติการจัดการความเสี่ยงใหม่ ปีละ 1 ครั้ง</t>
  </si>
  <si>
    <t>4.4.32</t>
  </si>
  <si>
    <t>สามารถยกระดับการพัฒนาการจัดการความเสี่ยง ได้โดยประเมินจากความเสี่ยงทุกด้านลดลงอย่าง ต่อเนื่องในระยะเวลา 2-3 ปี</t>
  </si>
  <si>
    <t>4.4.33</t>
  </si>
  <si>
    <t>การทำธรรมาภิบาลของระบบสารสนเทศ</t>
  </si>
  <si>
    <t>4.4.34</t>
  </si>
  <si>
    <t>มีทะเบียนผู้ใช้งานการควบคุมการเข้าถึง (Access Control) การจัดการการเข้าถึงของผู้ใช้งาน (User access management) รวมถึงการทำบัญชีรายชื่อผู้ใช้งาน การกำหนดสิทธิผู้ใช้งานการรักษาความลับรหัสผ่านของผู้ใช้แต่ละบุคคล รวมถึงยืนยันตัวบุคคล (Authentication) (PDPA ม. 24)</t>
  </si>
  <si>
    <t>4.4.35</t>
  </si>
  <si>
    <t>การกำหนดหน้าที่ความรับผิดชอบของผู้ใช้งาน (User responsibilities) (PDPA ม. 24)</t>
  </si>
  <si>
    <t>4.4.36</t>
  </si>
  <si>
    <t>มีระบบการควบคุมการเข้าถึงระบบงาน หรือโปรแกรม (System and application access control)</t>
  </si>
  <si>
    <t>4.4.37</t>
  </si>
  <si>
    <t>มีระบบควบคุมคุณภาพข้อมูล ให้แน่ใจว่า ข้อมูลสำคัญที่บันทึก และจัดเก็บไว้ในระบบ มีคุณภาพที่ดีขึ้นอย่างต่อเนื่อง</t>
  </si>
  <si>
    <t>4.4.38</t>
  </si>
  <si>
    <t>มีประกาศ Privacy Policy ปฏิบัติตาม พ.ร.บ. คุ้มครองข้อมูลส่วนบุคคลฯ ตามประกาศ ศทส. ที่ สธ.0212/ว 410 ลงวันที่ 25 พฤษภาคม 2565</t>
  </si>
  <si>
    <t>4.4.39</t>
  </si>
  <si>
    <t>มีประกาศ Privacy Noticeปฏิบัติตามประกาศ ศทส. แนวปฏิบัติการคุ้มครองฯ ที่ สธ. 0212/ว 11424 ลงวันที่ 25 พฤษภาคม และที่ สธ. 0212/ว 14039 ลงวันที่ 24 มิถุนายน 2565</t>
  </si>
  <si>
    <t>4.4.40</t>
  </si>
  <si>
    <t>หน่วยงานจัดทำรายการประมวลผลข้อมูลส่วนบุคคล (ROPA) ปฏิบัติตาม พ.ร.บ. คุ้มครองข้อมูลส่วนบุคคลฯ ในการจัดทำ ROPA ตามหนังสือ ศทส. ที่ สธ. 0212.07/ว 2823 ลงวันที่ 3 กุมภาพันธ์ 2566</t>
  </si>
  <si>
    <t>4.4.41</t>
  </si>
  <si>
    <t>4.4.42</t>
  </si>
  <si>
    <t>มีระบบที่ทําให้แน่ใจว่ามีการบันทึกข้อมูลผู้รับบริการทุกรายที่เข้ามารับบริการในโรงพยาบาลอย่างครบถ้วน - การตรวจสอบความครบถ้วน (completeness check)</t>
  </si>
  <si>
    <t>4.4.43</t>
  </si>
  <si>
    <t>ข้อมูลผู้รับบริการทุกคนที่มารับบริการ ถูกบันทึกข้อมูลไว้ในระบบอย่างเป็นระบบแบบแผน(input control)</t>
  </si>
  <si>
    <t>4.4.44</t>
  </si>
  <si>
    <t>มีระบบที่ทําให้แน่ใจว่าข้อมูลต่างๆ ที่นําเข้าระบบสารสนเทศ มีความถูกต้อง เที่ยงตรง รวมทั้งมีระบบการเรียกดูข้อมูลผู้รับบริการ และตรวจสอบความครบถ้วนของข้อมูลผู้รับบริการอย่างสมํ่าเสมอ โดยการเรียกดูแบบสุ่มตัวอย่าง ดําเนินการโดยแพทย์ พยาบาลและผู้เกี่ยวข้องที่มีอํานาจหน้าที่ในการนําข้อมูลเข้า หรือเรียกดูข้อมูลได้ การเรียกดูข้อมูลผู้รับบริการเน้นไปที่ความตรงต่อเวลา ความครบถ้วนของข้อมูล การเรียกดูข้อมูลครอบคลุมทั้งผู้ที่กําลังรับบริการอยู่และที่กลับไปแล้ว - การตรวจสอบความถูกต้อง (validity check)</t>
  </si>
  <si>
    <t>4.4.45</t>
  </si>
  <si>
    <t>มีการควบคุมที่ทําให้แน่ใจว่า มีการระบุบุคคลได้อย่างชัดเจน ไม่มีข้อมูลซํ้า (ข้อมูลผู้ป่วย 2 ราย ถูกระบุเป็นคนเดียวกันในระบบ) และข้อมูลที่นําเข้าเป็นของผู้ป่วยรายนั้นจริง - การระบุเจ้าของข้อมูล (identification)</t>
  </si>
  <si>
    <t>4.4.46</t>
  </si>
  <si>
    <t>จัดตั้งคณะกรรมการพัฒนาสุขภาพดิจิทัลระดับโรงพยาบาล</t>
  </si>
  <si>
    <t>4.4.47</t>
  </si>
  <si>
    <t>จัดตั้งคณะกรรมการความปลอดภัยทางไซเบอร์ระดับโรงพยาบาล</t>
  </si>
  <si>
    <t>มีระบบสำรองไฟ UPS (Uninterruptible Power Supply) ชนิด True Online</t>
  </si>
  <si>
    <t>1.1.15</t>
  </si>
  <si>
    <t>1.5.17</t>
  </si>
  <si>
    <t>มีการใช้ Per User OS login หรือ Domain User เพื่อบอกได้ว่าใครเป็นผู้ใช้งานเครื่องใด และสามารถใช้งานในเครื่องอื่นโดยเป็น User ของตนเองได้</t>
  </si>
  <si>
    <t>1.6.7</t>
  </si>
  <si>
    <t>มีระบบสำรองไฟฟ้าสำหรับคอมพิวเตอร์ รองรับได้อย่างน้อย 10 นาทีทุกตัวในส่วนที่เกี่ยวข้องกับการให้บริการผู้ป่วย</t>
  </si>
  <si>
    <t>Software ในห้อง Datacenter ทั้งหมดของโรงพยาบาลเป็น Software ถูกลิขสิทธิ์</t>
  </si>
  <si>
    <t>มีระบบ HIS หลักเพียงระบบเดียวของโรงพยาบาล
หลักเกณฑ์การพิจารณาว่าต่าง HIS คือ
1. มีระบบ Patient Registry ต่างระบบ เช่น ผู้ป่วยคนเดียวกัน มี HN ต่างกัน
2. มีระบบจ่ายเงิน/คิดเงิน แยกจากกัน เป็นต้น
โอกาสที่เกิดขึ้นได้เช่น โรงพยาบาลมี PCU ของโรงพยาบาลเองแล้ว มีระบบ HIS แยกกันที่ PCU กับ รพ.หลัก</t>
  </si>
  <si>
    <t>มีระบบสำรองไฟฟ้า (UPS) ที่สามารถสำรองไฟ ที่ Full Load ได้อย่างน้อย 10 นาที และระบบไฟฟ้าสำรอง (Power Generator) จะต้องสามารถขึ้นได้ภายใน 10 นาที</t>
  </si>
  <si>
    <t>มีระบบสำรองไฟฟ้าสำหรับระบบเครือข่าย (Network) รองรับได้อย่างน้อย 10 นาทีทุกตัว</t>
  </si>
  <si>
    <t>PDPA สำหรับผู้บริหาร ร้อยละ 10 ของผู้บริหารตั้งแต่ระดับหัวหน้ากลุ่มงานขึ้นไป</t>
  </si>
  <si>
    <t>ธรรมาภิบาลข้อมูล สำหรับผู้บริหาร ร้อยละ 10 ของผู้บริหารตั้งแต่ระดับหัวหน้ากลุ่มงานขึ้นไป</t>
  </si>
  <si>
    <t>ผู้บริหารได้รับการอบรมหลักสูตร MOPH Digital health platform  ร้อยละ 100 ของผู้บริหารตั้งแต่ระดับหัวหน้ากลุ่มงานขึ้นไป</t>
  </si>
  <si>
    <t>ผู้บริหารได้รับการอบรมหลักสูตรพัฒนาศักยภาพให้มีความเชี่ยวชาญในการปกป้องดูแลข้อมูล อย่างน้อย 1 คน</t>
  </si>
  <si>
    <t>มีระบบดับเพลิง (ถังดับเพลิงต้องพร้อมใช้ และเลือกใช้ให้เหมาะสมกับโรงพยาบาล)</t>
  </si>
  <si>
    <t>มีระบบควบคุมอากาศสำรอง ที่สามารถพร้อมใช้งานได้ทันที (Active-Standby; Active หมายถึงระบบควบคุมอากาศนั้นจะต้องรองรับ Capacity หรือควบคุมอุณหภูมิและความชื้นได้ด้วยตนเอง) 
- อย่างน้อยต้องมีแอร์ 2 ตัว 
- กรณีไม่มีระะบบอัตโนมัติต้องสามารถตัดสวิตช์ ต้องมีระบบ alarm เตือน</t>
  </si>
  <si>
    <t>มีเจ้าหน้าที่ดูแลห้อง Data center อย่างน้อย 8 ชั่วโมง X 7 วัน (เฉพาะ DC site)
- ต้องมีตารางเวรในการดูแลที่ชัดเจน 
- เจ้าหน้าที่ต้องสามารถรับเหตุเบื้องต้น
- มีระบบการปรึกษาที่โทรหานักวิชาการคอมพิวเตอร์ได้</t>
  </si>
  <si>
    <t>มี RPO ไม่เกิน 1 ชั่วโมง และ RPO ของ Back up ก่อนหน้านี้ไม่เกิน 2 ชั่วโมง
(ต้องเป็น RPO จากการซ้อมแผน)</t>
  </si>
  <si>
    <t>มีการตรวจสอบ Security Posture หรือ Pre-admission Network access control (Pre-NAC) ของอุปกรณ์ ก่อนการอนุญาตเข้าถึงระบบเครือข่ายภายในโรงพยาบาล
1) มีระเบียบ 
2) ทำระบบให้เกิดขึ้นมาได้จริง</t>
  </si>
  <si>
    <t>มีการทำ Network Authenticate เช่น MAC Authenticate, Portal Authenticate, หรือเทคนิคอื่นๆ เพื่อยืนยันตัวก่อนเข้าระบบ โดยที่ก่อน Authenticate เครื่องดังกล่าวจะต้องอยู่ใน Quarantine Zone
1) network architecture
2) ตรวจสอบระบบ</t>
  </si>
  <si>
    <t>มีการเชื่อมต่อกับระบบ Dashboard เพื่อให้เจ้าหน้าที่ที่เกี่ยวข้องสามารถจัดทำ Dashboard ได้ด้วยตนเอง (ระบบ BI)</t>
  </si>
  <si>
    <t>ธค คะแนนจำเป็นต้องดำเนินการ</t>
  </si>
  <si>
    <t>สรุปผลการประเมินโรงพยาบาลอัจฉริยะ</t>
  </si>
  <si>
    <t>ด้านโครงสร้าง</t>
  </si>
  <si>
    <t>ด้านการบริหารจัดการ</t>
  </si>
  <si>
    <t>ด้านบุคคลากร</t>
  </si>
  <si>
    <t>ผลการประเมิน</t>
  </si>
  <si>
    <t>แผนพัฒนา</t>
  </si>
  <si>
    <t>เชื่อมโยงเครื่องชั่งน้ำหนัก กับ HIS หรือฐานข้อมูลโรงพยาบาล</t>
  </si>
  <si>
    <t>เชื่อมโยงเครื่องวัดส่วนสูง กับ HIS หรือฐานข้อมูลโรงพยาบาล</t>
  </si>
  <si>
    <t>เชื่อมโยงเครื่องตรวจคลื่นไฟฟ้าหัวใจ(ECG) กับ HIS หรือฐานข้อมูลโรงพยาบาล</t>
  </si>
  <si>
    <r>
      <t>มีการใช้เทคโนโลยี Artificial Intelligence (AI) ในการเพิ่มประสิทธิภาพการบริการผู้ป่วยอย่างน้อย 1 บริการเช่น</t>
    </r>
    <r>
      <rPr>
        <sz val="16"/>
        <color rgb="FFFF0000"/>
        <rFont val="Angsana New"/>
        <family val="1"/>
      </rPr>
      <t xml:space="preserve"> </t>
    </r>
    <r>
      <rPr>
        <sz val="16"/>
        <color rgb="FF000000"/>
        <rFont val="Angsana New"/>
        <family val="1"/>
      </rPr>
      <t>การคัดกรองผู้ป่วย , การแปลผลภาพถ่ายรังสี, การแปลผล CT scan , การแปลภาษาต่างประเทศ, การแปลผลแลปหรือผลพยาธิวิทยา เป็นต้น</t>
    </r>
  </si>
  <si>
    <t>หาLINK แจ้งผอ.</t>
  </si>
  <si>
    <t>หาLINK แจ้งกลุ่มเป้าหมาย</t>
  </si>
  <si>
    <t>อบรมภาพรวม</t>
  </si>
  <si>
    <t>ทัน มค</t>
  </si>
  <si>
    <t>no</t>
  </si>
  <si>
    <t>คะแนน มค</t>
  </si>
  <si>
    <t>y</t>
  </si>
  <si>
    <t>ภายในมีนาคม</t>
  </si>
  <si>
    <t>AMED</t>
  </si>
  <si>
    <t>กลุ่มดิจิตอลพัฒนาระบบ</t>
  </si>
  <si>
    <t>กลุ่มดิจิตอลพัฒนาระบบ+จัดหา</t>
  </si>
  <si>
    <t>เข้ากรรมการประชุม</t>
  </si>
  <si>
    <t>แต่งตั้งผู้รับผิดชอบ</t>
  </si>
  <si>
    <t>แต่งตั้ง HR Admin</t>
  </si>
  <si>
    <t>ทำแนวทาง</t>
  </si>
  <si>
    <t>กลุ่มดิจิตอลพัฒนา</t>
  </si>
  <si>
    <t>ส่งเสริมการใช้PHR</t>
  </si>
  <si>
    <t>แต่งตั้งคณะกรรมการ</t>
  </si>
  <si>
    <t>ทำทะเบียนและรวบรวมช่องทางการสื่อสาร</t>
  </si>
  <si>
    <t>ทำระเบียบการขอ Report</t>
  </si>
  <si>
    <t>ระบบเจาะแลปล่วงหน้า</t>
  </si>
  <si>
    <t>มค คะแนนเต็ม</t>
  </si>
  <si>
    <t>มคคะแนนเต็ม</t>
  </si>
  <si>
    <t>ผู้รับผิดชอบ</t>
  </si>
  <si>
    <t>กลุ่มงานเทคโนโลยีสารสนเทศ</t>
  </si>
  <si>
    <t>จัดทำแผนพัมนาระบบ</t>
  </si>
  <si>
    <t>กลุ่มงานดิจิทัล+งานบค.</t>
  </si>
  <si>
    <t>กลุ่มงานเวชระเบียนและข้อมูลทางการแพทย์+กลุ่มงานเทคโนโลยีสารสนเทศ</t>
  </si>
  <si>
    <t>กลุ่มดิจิตอล</t>
  </si>
  <si>
    <t>กลุ่มงานประกัน</t>
  </si>
  <si>
    <t>แต่งตั้งคณะกรรมการติดตามการดำเนินงาน FDH</t>
  </si>
  <si>
    <t>เชื่อมต่อระบบตอบกลับTHREE REFER</t>
  </si>
  <si>
    <t>กลุ่มดิจิตอลพัฒนาDashboard</t>
  </si>
  <si>
    <t>รพ.สต.ออกเจาะเลือดในกลุ่มติดเตียง</t>
  </si>
  <si>
    <t>เจาะเลือดล่วงหน้าที่ รพ.สต.</t>
  </si>
  <si>
    <r>
      <t xml:space="preserve">เข้ากรรมการประชุม   </t>
    </r>
    <r>
      <rPr>
        <b/>
        <sz val="16"/>
        <color rgb="FFFF0000"/>
        <rFont val="Angsana New"/>
        <family val="1"/>
      </rPr>
      <t>@ เวชกรรมสังคมบันทึกเยี่ยมบ้าน ผ่านระบบONESTOP คลินิก Tala เวชกรรมสังคม  @ หมอ fam med จ่ายยากรณณีไม่มียาที่ รพ.สต. Talaคลินิก Tala เวชกรรมสังคม</t>
    </r>
    <r>
      <rPr>
        <b/>
        <sz val="16"/>
        <color rgb="FF000000"/>
        <rFont val="Angsana New"/>
        <family val="1"/>
      </rPr>
      <t xml:space="preserve"> </t>
    </r>
  </si>
  <si>
    <t>ใช้KPHIS ผ่านไหม</t>
  </si>
  <si>
    <t>LINE กลุ่มหน่วยงาน</t>
  </si>
  <si>
    <t>LINE ข่าวสารรพ. Inthanet</t>
  </si>
  <si>
    <t>COC</t>
  </si>
  <si>
    <t>2.15</t>
  </si>
  <si>
    <t>คะแนนจำเป็น</t>
  </si>
  <si>
    <t>มี Dashboard 1 service plan ,   Dashboard 1- 3 service plan  , มากกว่า 3 service plan</t>
  </si>
  <si>
    <t>มีการให้บริการการแพทย์ทางไกล  รพท เป็น  200 ครั้งต่อเดือน</t>
  </si>
  <si>
    <t>ด้านบริการ</t>
  </si>
  <si>
    <t>มีการ Update ฐานข้อมูล ProviderID  น้อยกว่าหรือเท่ากับ 1 สัปดาห์</t>
  </si>
  <si>
    <t>มีระบบจัดการยาใกล้บ้าน (ร้านยา/clinic) หรือมีระบบส่งยาทางไปรษณีย์/delivery (นับยอดสูงสุดของเดือนในปี 2568 หากมี 1 เดือนที่ทำผลงานได้ถือว่าผ่าน)  &gt;10% ของจำนวนผู้ป่วย OPD  (ต่อเดือน)</t>
  </si>
  <si>
    <t>มีการใช้เทคโนโลยี Artificial Intelligence (AI) ในการเพิ่มประสิทธิภาพการบริการผู้ป่วยอย่างน้อย 1 บริการเช่น การคัดกรองผู้ป่วย , การแปลผลภาพถ่ายรังสี, การแปลผล CT scan , การแปลภาษาต่างประเทศ, การแปลผลแลปหรือผลพยาธิวิทยา เป็นต้น</t>
  </si>
  <si>
    <t>มีการ Update ฐานข้อมูล ProviderID น้อยกว่าหรือเท่ากับ 1 สัปดาห์</t>
  </si>
  <si>
    <t>มีการเชื่อม Provider ID API เพือใช้ Log in ในระบบงานต่าง ๆ Program หรือ Application ที่หน่วยบริการพัฒนาขึ้นเอง (หากไม่มีโปรแกรมพัฒนาขึ้นเองให้เป็น 0)</t>
  </si>
  <si>
    <t>24 มค 68</t>
  </si>
  <si>
    <t>มีการเปิดบริการแพทย์ทางไกลในคลินิกรองรับผู้ป่วยกลุ่มเปราะบาง ได้แก่ ผู้ป่วยติดเตียง ผู้ป่วยจิตเวช ผู้ป่วยHIV ผู้ป่วยวัณโรค</t>
  </si>
  <si>
    <t>มี Dashboard 1 ระบบ ,  Dashboard 2-4 ระบบ ,  Dashboard ทุกระบบ</t>
  </si>
  <si>
    <t>รองตติ</t>
  </si>
  <si>
    <t>ส่วนขาดจำเป็นด้านโครงสร้าง</t>
  </si>
  <si>
    <t>ส่วนขาดจำเป็นด้านบริหารจัดการ</t>
  </si>
  <si>
    <t>โอกาสพัฒนาด้านโครงสร้าง</t>
  </si>
  <si>
    <t>โอกาสพัฒนาด้านบริหารจัดการ</t>
  </si>
  <si>
    <t>โอกาสพัฒนาด้านบริการ</t>
  </si>
  <si>
    <t>โอกาสพัฒนาด้านบุคคลากร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</si>
</sst>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0"/>
      <color rgb="FF000000"/>
      <name val="Arial"/>
      <scheme val="minor"/>
    </font>
    <font>
      <b/>
      <sz val="10"/>
      <color rgb="FF000000"/>
      <name val="Sarabun"/>
    </font>
    <font>
      <b/>
      <sz val="10"/>
      <color rgb="FF222222"/>
      <name val="Sarabun"/>
    </font>
    <font>
      <sz val="10"/>
      <color rgb="FF000000"/>
      <name val="Sarabun"/>
    </font>
    <font>
      <sz val="10"/>
      <color rgb="FFFF0000"/>
      <name val="Sarabun"/>
    </font>
    <font>
      <sz val="10"/>
      <color rgb="FF000000"/>
      <name val="Arial"/>
      <family val="2"/>
      <scheme val="minor"/>
    </font>
    <font>
      <b/>
      <sz val="10"/>
      <color theme="1"/>
      <name val="Arial"/>
      <family val="2"/>
      <scheme val="minor"/>
    </font>
    <font>
      <u/>
      <sz val="10"/>
      <color rgb="FF0000FF"/>
      <name val="Sarabun"/>
    </font>
    <font>
      <u/>
      <sz val="10"/>
      <color rgb="FF000000"/>
      <name val="Sarabun"/>
    </font>
    <font>
      <sz val="12"/>
      <color rgb="FF000000"/>
      <name val="Tahoma"/>
      <family val="2"/>
    </font>
    <font>
      <u/>
      <sz val="10"/>
      <color rgb="FF1155CC"/>
      <name val="Sarabun"/>
    </font>
    <font>
      <sz val="10"/>
      <color rgb="FF980000"/>
      <name val="Sarabun"/>
    </font>
    <font>
      <b/>
      <sz val="16"/>
      <name val="Angsana New"/>
      <family val="1"/>
    </font>
    <font>
      <sz val="16"/>
      <name val="Angsana New"/>
      <family val="1"/>
    </font>
    <font>
      <strike/>
      <sz val="16"/>
      <name val="Angsana New"/>
      <family val="1"/>
    </font>
    <font>
      <b/>
      <sz val="16"/>
      <color rgb="FFFF0000"/>
      <name val="Angsana New"/>
      <family val="1"/>
    </font>
    <font>
      <sz val="20"/>
      <color rgb="FF000000"/>
      <name val="Angsana New"/>
      <family val="1"/>
    </font>
    <font>
      <b/>
      <sz val="20"/>
      <name val="Angsana New"/>
      <family val="1"/>
    </font>
    <font>
      <b/>
      <sz val="20"/>
      <color rgb="FF000000"/>
      <name val="Angsana New"/>
      <family val="1"/>
    </font>
    <font>
      <b/>
      <sz val="16"/>
      <color rgb="FF000000"/>
      <name val="Angsana New"/>
      <family val="1"/>
    </font>
    <font>
      <sz val="16"/>
      <color rgb="FF000000"/>
      <name val="Angsana New"/>
      <family val="1"/>
    </font>
    <font>
      <b/>
      <sz val="16"/>
      <color rgb="FF222222"/>
      <name val="Angsana New"/>
      <family val="1"/>
    </font>
    <font>
      <u/>
      <sz val="16"/>
      <color rgb="FF000000"/>
      <name val="Angsana New"/>
      <family val="1"/>
    </font>
    <font>
      <sz val="16"/>
      <color rgb="FFC00000"/>
      <name val="Angsana New"/>
      <family val="1"/>
    </font>
    <font>
      <sz val="16"/>
      <color rgb="FFFF0000"/>
      <name val="Angsana New"/>
      <family val="1"/>
    </font>
    <font>
      <sz val="16"/>
      <color theme="1"/>
      <name val="Angsana New"/>
      <family val="1"/>
    </font>
    <font>
      <b/>
      <sz val="16"/>
      <color theme="1"/>
      <name val="Angsana New"/>
      <family val="1"/>
    </font>
    <font>
      <u/>
      <sz val="16"/>
      <color rgb="FF0000FF"/>
      <name val="Angsana New"/>
      <family val="1"/>
    </font>
    <font>
      <b/>
      <sz val="15"/>
      <name val="Angsana New"/>
      <family val="1"/>
    </font>
    <font>
      <sz val="15"/>
      <color rgb="FF000000"/>
      <name val="Angsana New"/>
      <family val="1"/>
    </font>
    <font>
      <sz val="15"/>
      <color theme="1"/>
      <name val="Angsana New"/>
      <family val="1"/>
    </font>
    <font>
      <b/>
      <sz val="15"/>
      <color theme="1"/>
      <name val="Angsana New"/>
      <family val="1"/>
    </font>
    <font>
      <sz val="10"/>
      <color theme="1"/>
      <name val="Arial"/>
      <scheme val="minor"/>
    </font>
  </fonts>
  <fills count="35">
    <fill>
      <patternFill patternType="none"/>
    </fill>
    <fill>
      <patternFill patternType="gray125"/>
    </fill>
    <fill>
      <patternFill patternType="solid">
        <fgColor rgb="FF00FFFF"/>
        <bgColor rgb="FF00FFFF"/>
      </patternFill>
    </fill>
    <fill>
      <patternFill patternType="solid">
        <fgColor rgb="FFFF9900"/>
        <bgColor rgb="FFFF9900"/>
      </patternFill>
    </fill>
    <fill>
      <patternFill patternType="solid">
        <fgColor rgb="FFFFFF00"/>
        <bgColor rgb="FFFFFF00"/>
      </patternFill>
    </fill>
    <fill>
      <patternFill patternType="solid">
        <fgColor rgb="FFD9EAD3"/>
        <bgColor rgb="FFD9EAD3"/>
      </patternFill>
    </fill>
    <fill>
      <patternFill patternType="solid">
        <fgColor theme="0"/>
        <bgColor theme="0"/>
      </patternFill>
    </fill>
    <fill>
      <patternFill patternType="solid">
        <fgColor rgb="FFF4CCCC"/>
        <bgColor rgb="FFF4CCCC"/>
      </patternFill>
    </fill>
    <fill>
      <patternFill patternType="solid">
        <fgColor rgb="FFFFF2CC"/>
        <bgColor rgb="FFFFF2CC"/>
      </patternFill>
    </fill>
    <fill>
      <patternFill patternType="solid">
        <fgColor theme="4" tint="0.79998168889431442"/>
        <bgColor rgb="FF00FFFF"/>
      </patternFill>
    </fill>
    <fill>
      <patternFill patternType="solid">
        <fgColor theme="7" tint="0.79998168889431442"/>
        <bgColor rgb="FF00FFFF"/>
      </patternFill>
    </fill>
    <fill>
      <patternFill patternType="solid">
        <fgColor theme="7" tint="0.79998168889431442"/>
        <bgColor indexed="64"/>
      </patternFill>
    </fill>
    <fill>
      <patternFill patternType="solid">
        <fgColor theme="5" tint="0.79998168889431442"/>
        <bgColor rgb="FF00FFFF"/>
      </patternFill>
    </fill>
    <fill>
      <patternFill patternType="solid">
        <fgColor theme="5" tint="0.79998168889431442"/>
        <bgColor indexed="64"/>
      </patternFill>
    </fill>
    <fill>
      <patternFill patternType="solid">
        <fgColor theme="6" tint="0.79998168889431442"/>
        <bgColor rgb="FF00FFFF"/>
      </patternFill>
    </fill>
    <fill>
      <patternFill patternType="solid">
        <fgColor theme="6" tint="0.79998168889431442"/>
        <bgColor rgb="FFFF9900"/>
      </patternFill>
    </fill>
    <fill>
      <patternFill patternType="solid">
        <fgColor theme="6" tint="0.79998168889431442"/>
        <bgColor rgb="FFFFFF00"/>
      </patternFill>
    </fill>
    <fill>
      <patternFill patternType="solid">
        <fgColor theme="6" tint="0.79998168889431442"/>
        <bgColor rgb="FFD9EAD3"/>
      </patternFill>
    </fill>
    <fill>
      <patternFill patternType="solid">
        <fgColor theme="6" tint="0.79998168889431442"/>
        <bgColor indexed="64"/>
      </patternFill>
    </fill>
    <fill>
      <patternFill patternType="solid">
        <fgColor theme="6" tint="0.79998168889431442"/>
        <bgColor rgb="FFF4CCCC"/>
      </patternFill>
    </fill>
    <fill>
      <patternFill patternType="solid">
        <fgColor theme="5" tint="0.79998168889431442"/>
        <bgColor rgb="FFD9EAD3"/>
      </patternFill>
    </fill>
    <fill>
      <patternFill patternType="solid">
        <fgColor theme="7"/>
        <bgColor rgb="FF00FFFF"/>
      </patternFill>
    </fill>
    <fill>
      <patternFill patternType="solid">
        <fgColor theme="7"/>
        <bgColor rgb="FFFF9900"/>
      </patternFill>
    </fill>
    <fill>
      <patternFill patternType="solid">
        <fgColor theme="7"/>
        <bgColor rgb="FFFFFF00"/>
      </patternFill>
    </fill>
    <fill>
      <patternFill patternType="solid">
        <fgColor theme="7"/>
        <bgColor rgb="FFD9EAD3"/>
      </patternFill>
    </fill>
    <fill>
      <patternFill patternType="solid">
        <fgColor theme="7"/>
        <bgColor indexed="64"/>
      </patternFill>
    </fill>
    <fill>
      <patternFill patternType="solid">
        <fgColor theme="0"/>
        <bgColor rgb="FFD9EAD3"/>
      </patternFill>
    </fill>
    <fill>
      <patternFill patternType="solid">
        <fgColor theme="0"/>
        <bgColor indexed="64"/>
      </patternFill>
    </fill>
    <fill>
      <patternFill patternType="solid">
        <fgColor theme="4" tint="0.59999389629810485"/>
        <bgColor rgb="FFD9EAD3"/>
      </patternFill>
    </fill>
    <fill>
      <patternFill patternType="solid">
        <fgColor theme="4" tint="0.59999389629810485"/>
        <bgColor indexed="64"/>
      </patternFill>
    </fill>
    <fill>
      <patternFill patternType="solid">
        <fgColor theme="4" tint="0.59999389629810485"/>
        <bgColor rgb="FFFFFF00"/>
      </patternFill>
    </fill>
    <fill>
      <patternFill patternType="solid">
        <fgColor theme="4" tint="0.79998168889431442"/>
        <bgColor indexed="64"/>
      </patternFill>
    </fill>
    <fill>
      <patternFill patternType="solid">
        <fgColor theme="7" tint="0.79998168889431442"/>
        <bgColor rgb="FFD9EAD3"/>
      </patternFill>
    </fill>
    <fill>
      <patternFill patternType="solid">
        <fgColor theme="5" tint="0.59999389629810485"/>
        <bgColor rgb="FF00FFFF"/>
      </patternFill>
    </fill>
    <fill>
      <patternFill patternType="solid">
        <fgColor theme="0"/>
        <bgColor rgb="FF00FFFF"/>
      </patternFill>
    </fill>
  </fills>
  <borders count="3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top style="thin">
        <color rgb="FF000000"/>
      </top>
      <bottom style="thin">
        <color rgb="FF000000"/>
      </bottom>
      <diagonal/>
    </border>
    <border>
      <left/>
      <right style="medium">
        <color indexed="64"/>
      </right>
      <top/>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indexed="64"/>
      </left>
      <right/>
      <top style="medium">
        <color indexed="64"/>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cellStyleXfs>
  <cellXfs count="324">
    <xf numFmtId="0" fontId="0" fillId="0" borderId="0" xfId="0"/>
    <xf numFmtId="0" fontId="1" fillId="2" borderId="1" xfId="0" applyFont="1" applyFill="1" applyBorder="1" applyAlignment="1">
      <alignment horizontal="center" vertical="center" wrapText="1"/>
    </xf>
    <xf numFmtId="0" fontId="2" fillId="3" borderId="2" xfId="0" applyFont="1" applyFill="1" applyBorder="1" applyAlignment="1">
      <alignment vertical="top" wrapText="1"/>
    </xf>
    <xf numFmtId="0" fontId="1" fillId="4" borderId="1" xfId="0" applyFont="1" applyFill="1" applyBorder="1" applyAlignment="1">
      <alignment vertical="top" wrapText="1"/>
    </xf>
    <xf numFmtId="0" fontId="3" fillId="5" borderId="4" xfId="0" applyFont="1" applyFill="1" applyBorder="1" applyAlignment="1">
      <alignment horizontal="left" vertical="top" wrapText="1"/>
    </xf>
    <xf numFmtId="0" fontId="3" fillId="5" borderId="4" xfId="0" applyFont="1" applyFill="1" applyBorder="1" applyAlignment="1">
      <alignment vertical="top" wrapText="1"/>
    </xf>
    <xf numFmtId="0" fontId="2" fillId="3" borderId="2" xfId="0" applyFont="1" applyFill="1" applyBorder="1" applyAlignment="1">
      <alignment horizontal="left" vertical="top" wrapText="1"/>
    </xf>
    <xf numFmtId="0" fontId="1" fillId="4" borderId="4" xfId="0" applyFont="1" applyFill="1" applyBorder="1" applyAlignment="1">
      <alignment horizontal="left" vertical="top" wrapText="1"/>
    </xf>
    <xf numFmtId="0" fontId="3" fillId="5" borderId="1" xfId="0" applyFont="1" applyFill="1" applyBorder="1" applyAlignment="1">
      <alignment vertical="top" wrapText="1"/>
    </xf>
    <xf numFmtId="0" fontId="1" fillId="4" borderId="5" xfId="0" applyFont="1" applyFill="1" applyBorder="1" applyAlignment="1">
      <alignment horizontal="left" vertical="top" wrapText="1"/>
    </xf>
    <xf numFmtId="0" fontId="1" fillId="2" borderId="2" xfId="0" applyFont="1" applyFill="1" applyBorder="1" applyAlignment="1">
      <alignment horizontal="center" vertical="center" wrapText="1"/>
    </xf>
    <xf numFmtId="0" fontId="6" fillId="8" borderId="0" xfId="0" applyFont="1" applyFill="1" applyAlignment="1">
      <alignment horizontal="center" vertical="center" wrapText="1"/>
    </xf>
    <xf numFmtId="0" fontId="2" fillId="3" borderId="1" xfId="0" applyFont="1" applyFill="1" applyBorder="1" applyAlignment="1">
      <alignment horizontal="center" vertical="top"/>
    </xf>
    <xf numFmtId="0" fontId="2" fillId="3" borderId="2" xfId="0" applyFont="1" applyFill="1" applyBorder="1" applyAlignment="1">
      <alignment horizontal="center" vertical="top"/>
    </xf>
    <xf numFmtId="0" fontId="2" fillId="3" borderId="2" xfId="0" applyFont="1" applyFill="1" applyBorder="1" applyAlignment="1">
      <alignment vertical="top"/>
    </xf>
    <xf numFmtId="0" fontId="2" fillId="8" borderId="0" xfId="0" applyFont="1" applyFill="1" applyAlignment="1">
      <alignment vertical="top"/>
    </xf>
    <xf numFmtId="0" fontId="7" fillId="8" borderId="0" xfId="0" applyFont="1" applyFill="1" applyAlignment="1">
      <alignment horizontal="left" vertical="top"/>
    </xf>
    <xf numFmtId="0" fontId="1" fillId="4" borderId="3" xfId="0" applyFont="1" applyFill="1" applyBorder="1" applyAlignment="1">
      <alignment horizontal="center" vertical="top"/>
    </xf>
    <xf numFmtId="0" fontId="1" fillId="4" borderId="4" xfId="0" applyFont="1" applyFill="1" applyBorder="1" applyAlignment="1">
      <alignment horizontal="center" vertical="top"/>
    </xf>
    <xf numFmtId="0" fontId="1" fillId="4" borderId="4" xfId="0" applyFont="1" applyFill="1" applyBorder="1" applyAlignment="1">
      <alignment vertical="top"/>
    </xf>
    <xf numFmtId="0" fontId="1" fillId="8" borderId="0" xfId="0" applyFont="1" applyFill="1" applyAlignment="1">
      <alignment vertical="top" wrapText="1"/>
    </xf>
    <xf numFmtId="0" fontId="3" fillId="5" borderId="3" xfId="0" applyFont="1" applyFill="1" applyBorder="1" applyAlignment="1">
      <alignment horizontal="center" vertical="top"/>
    </xf>
    <xf numFmtId="0" fontId="3" fillId="5" borderId="4" xfId="0" applyFont="1" applyFill="1" applyBorder="1" applyAlignment="1">
      <alignment horizontal="center" vertical="top"/>
    </xf>
    <xf numFmtId="0" fontId="3" fillId="5" borderId="4" xfId="0" applyFont="1" applyFill="1" applyBorder="1" applyAlignment="1">
      <alignment vertical="top"/>
    </xf>
    <xf numFmtId="0" fontId="3" fillId="8" borderId="0" xfId="0" applyFont="1" applyFill="1" applyAlignment="1">
      <alignment vertical="top" wrapText="1"/>
    </xf>
    <xf numFmtId="0" fontId="3" fillId="7" borderId="4" xfId="0" applyFont="1" applyFill="1" applyBorder="1" applyAlignment="1">
      <alignment horizontal="center" vertical="top"/>
    </xf>
    <xf numFmtId="0" fontId="8" fillId="5" borderId="4" xfId="0" applyFont="1" applyFill="1" applyBorder="1" applyAlignment="1">
      <alignment horizontal="left" vertical="top" wrapText="1"/>
    </xf>
    <xf numFmtId="0" fontId="9" fillId="0" borderId="0" xfId="0" applyFont="1" applyAlignment="1">
      <alignment vertical="top" wrapText="1"/>
    </xf>
    <xf numFmtId="0" fontId="3" fillId="7" borderId="4" xfId="0" applyFont="1" applyFill="1" applyBorder="1" applyAlignment="1">
      <alignment horizontal="center" vertical="top" wrapText="1"/>
    </xf>
    <xf numFmtId="0" fontId="12" fillId="0" borderId="1" xfId="1" applyFont="1" applyBorder="1" applyAlignment="1">
      <alignment horizontal="center" vertical="center" wrapText="1"/>
    </xf>
    <xf numFmtId="0" fontId="12" fillId="0" borderId="0" xfId="1" applyFont="1" applyAlignment="1">
      <alignment horizontal="center" vertical="top" wrapText="1"/>
    </xf>
    <xf numFmtId="0" fontId="13" fillId="0" borderId="0" xfId="1" applyFont="1" applyAlignment="1">
      <alignment horizontal="center" vertical="top" wrapText="1"/>
    </xf>
    <xf numFmtId="49" fontId="12" fillId="2" borderId="1" xfId="1" applyNumberFormat="1" applyFont="1" applyFill="1" applyBorder="1" applyAlignment="1">
      <alignment horizontal="left" vertical="center" wrapText="1"/>
    </xf>
    <xf numFmtId="0" fontId="12" fillId="2" borderId="1" xfId="1" applyFont="1" applyFill="1" applyBorder="1" applyAlignment="1">
      <alignment horizontal="center" vertical="center" wrapText="1"/>
    </xf>
    <xf numFmtId="0" fontId="13" fillId="0" borderId="0" xfId="1" applyFont="1"/>
    <xf numFmtId="49" fontId="12" fillId="3" borderId="1" xfId="1" applyNumberFormat="1" applyFont="1" applyFill="1" applyBorder="1" applyAlignment="1">
      <alignment horizontal="left" vertical="center" wrapText="1"/>
    </xf>
    <xf numFmtId="0" fontId="12" fillId="3" borderId="2" xfId="1" applyFont="1" applyFill="1" applyBorder="1" applyAlignment="1">
      <alignment horizontal="left" vertical="top" wrapText="1"/>
    </xf>
    <xf numFmtId="0" fontId="12" fillId="3" borderId="2" xfId="1" applyFont="1" applyFill="1" applyBorder="1" applyAlignment="1">
      <alignment horizontal="center" vertical="top" wrapText="1"/>
    </xf>
    <xf numFmtId="0" fontId="12" fillId="3" borderId="2" xfId="1" applyFont="1" applyFill="1" applyBorder="1" applyAlignment="1">
      <alignment vertical="top" wrapText="1"/>
    </xf>
    <xf numFmtId="49" fontId="12" fillId="4" borderId="1" xfId="1" applyNumberFormat="1" applyFont="1" applyFill="1" applyBorder="1" applyAlignment="1">
      <alignment horizontal="left" vertical="center" wrapText="1"/>
    </xf>
    <xf numFmtId="0" fontId="12" fillId="4" borderId="1" xfId="1" applyFont="1" applyFill="1" applyBorder="1" applyAlignment="1">
      <alignment horizontal="left" vertical="top" wrapText="1"/>
    </xf>
    <xf numFmtId="0" fontId="12" fillId="4" borderId="1" xfId="1" applyFont="1" applyFill="1" applyBorder="1" applyAlignment="1">
      <alignment horizontal="center" vertical="top" wrapText="1"/>
    </xf>
    <xf numFmtId="0" fontId="12" fillId="4" borderId="1" xfId="1" applyFont="1" applyFill="1" applyBorder="1" applyAlignment="1">
      <alignment vertical="top" wrapText="1"/>
    </xf>
    <xf numFmtId="0" fontId="13" fillId="0" borderId="1" xfId="1" applyFont="1" applyBorder="1" applyAlignment="1">
      <alignment horizontal="center" vertical="top" wrapText="1"/>
    </xf>
    <xf numFmtId="49" fontId="13" fillId="5" borderId="3" xfId="1" applyNumberFormat="1" applyFont="1" applyFill="1" applyBorder="1" applyAlignment="1">
      <alignment horizontal="left" vertical="center" wrapText="1"/>
    </xf>
    <xf numFmtId="0" fontId="13" fillId="5" borderId="4" xfId="1" applyFont="1" applyFill="1" applyBorder="1" applyAlignment="1">
      <alignment horizontal="left" vertical="top" wrapText="1"/>
    </xf>
    <xf numFmtId="0" fontId="13" fillId="5" borderId="4" xfId="1" applyFont="1" applyFill="1" applyBorder="1" applyAlignment="1">
      <alignment horizontal="center" vertical="top" wrapText="1"/>
    </xf>
    <xf numFmtId="0" fontId="13" fillId="5" borderId="4" xfId="1" applyFont="1" applyFill="1" applyBorder="1" applyAlignment="1">
      <alignment vertical="top" wrapText="1"/>
    </xf>
    <xf numFmtId="0" fontId="12" fillId="5" borderId="1" xfId="1" applyFont="1" applyFill="1" applyBorder="1" applyAlignment="1">
      <alignment horizontal="center" vertical="top" wrapText="1"/>
    </xf>
    <xf numFmtId="0" fontId="14" fillId="5" borderId="4" xfId="1" applyFont="1" applyFill="1" applyBorder="1" applyAlignment="1">
      <alignment horizontal="center" vertical="top" wrapText="1"/>
    </xf>
    <xf numFmtId="0" fontId="12" fillId="2" borderId="7" xfId="1" applyFont="1" applyFill="1" applyBorder="1" applyAlignment="1">
      <alignment horizontal="center" vertical="center" wrapText="1"/>
    </xf>
    <xf numFmtId="0" fontId="12" fillId="3" borderId="12" xfId="1" applyFont="1" applyFill="1" applyBorder="1" applyAlignment="1">
      <alignment horizontal="center" vertical="top" wrapText="1"/>
    </xf>
    <xf numFmtId="0" fontId="12" fillId="4" borderId="7" xfId="1" applyFont="1" applyFill="1" applyBorder="1" applyAlignment="1">
      <alignment horizontal="center" vertical="top" wrapText="1"/>
    </xf>
    <xf numFmtId="0" fontId="13" fillId="5" borderId="5" xfId="1" applyFont="1" applyFill="1" applyBorder="1" applyAlignment="1">
      <alignment horizontal="center" vertical="top" wrapText="1"/>
    </xf>
    <xf numFmtId="0" fontId="12" fillId="2" borderId="2" xfId="1" applyFont="1" applyFill="1" applyBorder="1" applyAlignment="1">
      <alignment horizontal="center" vertical="center" wrapText="1"/>
    </xf>
    <xf numFmtId="0" fontId="12" fillId="4" borderId="2" xfId="1" applyFont="1" applyFill="1" applyBorder="1" applyAlignment="1">
      <alignment vertical="top" wrapText="1"/>
    </xf>
    <xf numFmtId="0" fontId="16" fillId="0" borderId="0" xfId="0" applyFont="1"/>
    <xf numFmtId="0" fontId="17" fillId="10" borderId="6" xfId="1" applyFont="1" applyFill="1" applyBorder="1" applyAlignment="1">
      <alignment horizontal="center" vertical="center" wrapText="1"/>
    </xf>
    <xf numFmtId="0" fontId="17" fillId="12" borderId="6" xfId="1" applyFont="1" applyFill="1" applyBorder="1" applyAlignment="1">
      <alignment horizontal="center" vertical="center" wrapText="1"/>
    </xf>
    <xf numFmtId="0" fontId="16" fillId="0" borderId="6" xfId="0" applyFont="1" applyBorder="1"/>
    <xf numFmtId="0" fontId="16" fillId="11" borderId="6" xfId="0" applyFont="1" applyFill="1" applyBorder="1" applyAlignment="1">
      <alignment horizontal="center"/>
    </xf>
    <xf numFmtId="0" fontId="16" fillId="13" borderId="6" xfId="0" applyFont="1" applyFill="1" applyBorder="1" applyAlignment="1">
      <alignment horizontal="center"/>
    </xf>
    <xf numFmtId="0" fontId="12" fillId="0" borderId="0" xfId="1" applyFont="1"/>
    <xf numFmtId="0" fontId="12" fillId="18" borderId="0" xfId="1" applyFont="1" applyFill="1"/>
    <xf numFmtId="0" fontId="12" fillId="9" borderId="14" xfId="1" applyFont="1" applyFill="1" applyBorder="1" applyAlignment="1">
      <alignment horizontal="center" vertical="center" wrapText="1"/>
    </xf>
    <xf numFmtId="0" fontId="12" fillId="14" borderId="6" xfId="1" applyFont="1" applyFill="1" applyBorder="1" applyAlignment="1">
      <alignment horizontal="center" vertical="center" wrapText="1"/>
    </xf>
    <xf numFmtId="0" fontId="12" fillId="15" borderId="6" xfId="1" applyFont="1" applyFill="1" applyBorder="1" applyAlignment="1">
      <alignment horizontal="center" vertical="top" wrapText="1"/>
    </xf>
    <xf numFmtId="0" fontId="12" fillId="16" borderId="6" xfId="1" applyFont="1" applyFill="1" applyBorder="1" applyAlignment="1">
      <alignment horizontal="center" vertical="top" wrapText="1"/>
    </xf>
    <xf numFmtId="0" fontId="12" fillId="17" borderId="6" xfId="1" applyFont="1" applyFill="1" applyBorder="1" applyAlignment="1">
      <alignment horizontal="center" vertical="top" wrapText="1"/>
    </xf>
    <xf numFmtId="0" fontId="15" fillId="17" borderId="6" xfId="1" applyFont="1" applyFill="1" applyBorder="1" applyAlignment="1">
      <alignment horizontal="center" vertical="top" wrapText="1"/>
    </xf>
    <xf numFmtId="49" fontId="19" fillId="2" borderId="1" xfId="0" applyNumberFormat="1" applyFont="1" applyFill="1" applyBorder="1" applyAlignment="1">
      <alignment horizontal="left" vertical="center" wrapText="1"/>
    </xf>
    <xf numFmtId="0" fontId="19" fillId="2" borderId="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0" fillId="0" borderId="0" xfId="0" applyFont="1"/>
    <xf numFmtId="49" fontId="21" fillId="3" borderId="1" xfId="0" applyNumberFormat="1" applyFont="1" applyFill="1" applyBorder="1" applyAlignment="1">
      <alignment horizontal="left" vertical="center" wrapText="1"/>
    </xf>
    <xf numFmtId="0" fontId="21" fillId="3" borderId="2" xfId="0" applyFont="1" applyFill="1" applyBorder="1" applyAlignment="1">
      <alignment horizontal="left" vertical="top" wrapText="1"/>
    </xf>
    <xf numFmtId="0" fontId="21" fillId="3" borderId="2" xfId="0" applyFont="1" applyFill="1" applyBorder="1" applyAlignment="1">
      <alignment horizontal="center" vertical="top" wrapText="1"/>
    </xf>
    <xf numFmtId="0" fontId="21" fillId="3" borderId="2" xfId="0" applyFont="1" applyFill="1" applyBorder="1" applyAlignment="1">
      <alignment vertical="top" wrapText="1"/>
    </xf>
    <xf numFmtId="0" fontId="21" fillId="3" borderId="12" xfId="0" applyFont="1" applyFill="1" applyBorder="1" applyAlignment="1">
      <alignment vertical="top" wrapText="1"/>
    </xf>
    <xf numFmtId="0" fontId="21" fillId="15" borderId="6" xfId="0" applyFont="1" applyFill="1" applyBorder="1" applyAlignment="1">
      <alignment horizontal="center" vertical="top" wrapText="1"/>
    </xf>
    <xf numFmtId="0" fontId="19" fillId="3" borderId="2" xfId="0" applyFont="1" applyFill="1" applyBorder="1" applyAlignment="1">
      <alignment horizontal="center" vertical="top" wrapText="1"/>
    </xf>
    <xf numFmtId="49" fontId="19" fillId="4" borderId="3" xfId="0" applyNumberFormat="1" applyFont="1" applyFill="1" applyBorder="1" applyAlignment="1">
      <alignment horizontal="left" vertical="center" wrapText="1"/>
    </xf>
    <xf numFmtId="0" fontId="19" fillId="4" borderId="4" xfId="0" applyFont="1" applyFill="1" applyBorder="1" applyAlignment="1">
      <alignment horizontal="left" vertical="top" wrapText="1"/>
    </xf>
    <xf numFmtId="0" fontId="19" fillId="4" borderId="4" xfId="0" applyFont="1" applyFill="1" applyBorder="1" applyAlignment="1">
      <alignment horizontal="center" vertical="top" wrapText="1"/>
    </xf>
    <xf numFmtId="0" fontId="19" fillId="4" borderId="4" xfId="0" applyFont="1" applyFill="1" applyBorder="1" applyAlignment="1">
      <alignment vertical="top" wrapText="1"/>
    </xf>
    <xf numFmtId="0" fontId="19" fillId="4" borderId="5" xfId="0" applyFont="1" applyFill="1" applyBorder="1" applyAlignment="1">
      <alignment vertical="top" wrapText="1"/>
    </xf>
    <xf numFmtId="0" fontId="15" fillId="4" borderId="9" xfId="0" applyFont="1" applyFill="1" applyBorder="1" applyAlignment="1">
      <alignment horizontal="center" vertical="top" wrapText="1"/>
    </xf>
    <xf numFmtId="0" fontId="19" fillId="4" borderId="5" xfId="0" applyFont="1" applyFill="1" applyBorder="1" applyAlignment="1">
      <alignment horizontal="center" vertical="top" wrapText="1"/>
    </xf>
    <xf numFmtId="0" fontId="19" fillId="16" borderId="6" xfId="0" applyFont="1" applyFill="1" applyBorder="1" applyAlignment="1">
      <alignment horizontal="center" vertical="top" wrapText="1"/>
    </xf>
    <xf numFmtId="49" fontId="20" fillId="5" borderId="3" xfId="0" applyNumberFormat="1" applyFont="1" applyFill="1" applyBorder="1" applyAlignment="1">
      <alignment horizontal="left" vertical="center" wrapText="1"/>
    </xf>
    <xf numFmtId="0" fontId="20" fillId="5" borderId="4" xfId="0" applyFont="1" applyFill="1" applyBorder="1" applyAlignment="1">
      <alignment horizontal="left" vertical="top" wrapText="1"/>
    </xf>
    <xf numFmtId="0" fontId="20" fillId="5" borderId="4" xfId="0" applyFont="1" applyFill="1" applyBorder="1" applyAlignment="1">
      <alignment horizontal="center" vertical="top" wrapText="1"/>
    </xf>
    <xf numFmtId="0" fontId="20" fillId="5" borderId="4" xfId="0" applyFont="1" applyFill="1" applyBorder="1" applyAlignment="1">
      <alignment vertical="top" wrapText="1"/>
    </xf>
    <xf numFmtId="0" fontId="20" fillId="5" borderId="5" xfId="0" applyFont="1" applyFill="1" applyBorder="1" applyAlignment="1">
      <alignment vertical="top" wrapText="1"/>
    </xf>
    <xf numFmtId="0" fontId="15" fillId="5" borderId="9" xfId="0" applyFont="1" applyFill="1" applyBorder="1" applyAlignment="1">
      <alignment horizontal="center" vertical="top" wrapText="1"/>
    </xf>
    <xf numFmtId="0" fontId="19" fillId="5" borderId="5" xfId="0" applyFont="1" applyFill="1" applyBorder="1" applyAlignment="1">
      <alignment horizontal="center" vertical="top" wrapText="1"/>
    </xf>
    <xf numFmtId="0" fontId="19" fillId="17" borderId="6" xfId="0" applyFont="1" applyFill="1" applyBorder="1" applyAlignment="1">
      <alignment horizontal="center" vertical="top" wrapText="1"/>
    </xf>
    <xf numFmtId="0" fontId="22" fillId="5" borderId="4" xfId="0" applyFont="1" applyFill="1" applyBorder="1" applyAlignment="1">
      <alignment horizontal="center" vertical="top" wrapText="1"/>
    </xf>
    <xf numFmtId="49" fontId="20" fillId="0" borderId="3" xfId="0" applyNumberFormat="1" applyFont="1" applyBorder="1" applyAlignment="1">
      <alignment horizontal="left" vertical="center" wrapText="1"/>
    </xf>
    <xf numFmtId="0" fontId="20" fillId="0" borderId="4" xfId="0" applyFont="1" applyBorder="1" applyAlignment="1">
      <alignment horizontal="left" vertical="top" wrapText="1"/>
    </xf>
    <xf numFmtId="0" fontId="20" fillId="0" borderId="4" xfId="0" applyFont="1" applyBorder="1" applyAlignment="1">
      <alignment horizontal="center" vertical="top" wrapText="1"/>
    </xf>
    <xf numFmtId="0" fontId="20" fillId="0" borderId="4" xfId="0" applyFont="1" applyBorder="1" applyAlignment="1">
      <alignment vertical="top" wrapText="1"/>
    </xf>
    <xf numFmtId="0" fontId="20" fillId="0" borderId="5" xfId="0" applyFont="1" applyBorder="1" applyAlignment="1">
      <alignment vertical="top" wrapText="1"/>
    </xf>
    <xf numFmtId="0" fontId="22" fillId="0" borderId="4" xfId="0" applyFont="1" applyBorder="1" applyAlignment="1">
      <alignment horizontal="center" vertical="top" wrapText="1"/>
    </xf>
    <xf numFmtId="0" fontId="19" fillId="0" borderId="5" xfId="0" applyFont="1" applyBorder="1" applyAlignment="1">
      <alignment horizontal="center" vertical="top" wrapText="1"/>
    </xf>
    <xf numFmtId="0" fontId="19" fillId="18" borderId="6" xfId="0" applyFont="1" applyFill="1" applyBorder="1" applyAlignment="1">
      <alignment horizontal="center" vertical="top" wrapText="1"/>
    </xf>
    <xf numFmtId="0" fontId="19" fillId="5" borderId="4" xfId="0" applyFont="1" applyFill="1" applyBorder="1" applyAlignment="1">
      <alignment horizontal="center" vertical="top" wrapText="1"/>
    </xf>
    <xf numFmtId="0" fontId="19" fillId="6" borderId="1" xfId="0" applyFont="1" applyFill="1" applyBorder="1" applyAlignment="1">
      <alignment horizontal="center" vertical="top" wrapText="1"/>
    </xf>
    <xf numFmtId="0" fontId="19" fillId="6" borderId="4" xfId="0" applyFont="1" applyFill="1" applyBorder="1" applyAlignment="1">
      <alignment horizontal="center" vertical="top" wrapText="1"/>
    </xf>
    <xf numFmtId="0" fontId="23" fillId="5" borderId="4" xfId="0" applyFont="1" applyFill="1" applyBorder="1" applyAlignment="1">
      <alignment horizontal="center" vertical="top" wrapText="1"/>
    </xf>
    <xf numFmtId="0" fontId="23" fillId="0" borderId="4" xfId="0" applyFont="1" applyBorder="1" applyAlignment="1">
      <alignment horizontal="center" vertical="top" wrapText="1"/>
    </xf>
    <xf numFmtId="0" fontId="13" fillId="5" borderId="4" xfId="0" applyFont="1" applyFill="1" applyBorder="1" applyAlignment="1">
      <alignment horizontal="center" vertical="top" wrapText="1"/>
    </xf>
    <xf numFmtId="0" fontId="13" fillId="0" borderId="4" xfId="0" applyFont="1" applyBorder="1" applyAlignment="1">
      <alignment horizontal="center" vertical="top" wrapText="1"/>
    </xf>
    <xf numFmtId="0" fontId="20" fillId="7" borderId="4" xfId="0" applyFont="1" applyFill="1" applyBorder="1" applyAlignment="1">
      <alignment vertical="top" wrapText="1"/>
    </xf>
    <xf numFmtId="0" fontId="20" fillId="7" borderId="5" xfId="0" applyFont="1" applyFill="1" applyBorder="1" applyAlignment="1">
      <alignment vertical="top" wrapText="1"/>
    </xf>
    <xf numFmtId="0" fontId="19" fillId="7" borderId="5" xfId="0" applyFont="1" applyFill="1" applyBorder="1" applyAlignment="1">
      <alignment horizontal="center" vertical="top" wrapText="1"/>
    </xf>
    <xf numFmtId="0" fontId="19" fillId="19" borderId="6" xfId="0" applyFont="1" applyFill="1" applyBorder="1" applyAlignment="1">
      <alignment horizontal="center" vertical="top" wrapText="1"/>
    </xf>
    <xf numFmtId="49" fontId="19" fillId="4" borderId="1" xfId="0" applyNumberFormat="1" applyFont="1" applyFill="1" applyBorder="1" applyAlignment="1">
      <alignment horizontal="left" vertical="center" wrapText="1"/>
    </xf>
    <xf numFmtId="0" fontId="19" fillId="4" borderId="1" xfId="0" applyFont="1" applyFill="1" applyBorder="1" applyAlignment="1">
      <alignment horizontal="left" vertical="top" wrapText="1"/>
    </xf>
    <xf numFmtId="0" fontId="19" fillId="4" borderId="1" xfId="0" applyFont="1" applyFill="1" applyBorder="1" applyAlignment="1">
      <alignment horizontal="center" vertical="top" wrapText="1"/>
    </xf>
    <xf numFmtId="0" fontId="19" fillId="4" borderId="1" xfId="0" applyFont="1" applyFill="1" applyBorder="1" applyAlignment="1">
      <alignment vertical="top" wrapText="1"/>
    </xf>
    <xf numFmtId="0" fontId="19" fillId="4" borderId="7" xfId="0" applyFont="1" applyFill="1" applyBorder="1" applyAlignment="1">
      <alignment vertical="top" wrapText="1"/>
    </xf>
    <xf numFmtId="0" fontId="19" fillId="4" borderId="7" xfId="0" applyFont="1" applyFill="1" applyBorder="1" applyAlignment="1">
      <alignment horizontal="center" vertical="top" wrapText="1"/>
    </xf>
    <xf numFmtId="0" fontId="19" fillId="4" borderId="2" xfId="0" applyFont="1" applyFill="1" applyBorder="1" applyAlignment="1">
      <alignment vertical="top" wrapText="1"/>
    </xf>
    <xf numFmtId="0" fontId="19" fillId="5" borderId="1" xfId="0" applyFont="1" applyFill="1" applyBorder="1" applyAlignment="1">
      <alignment horizontal="center" vertical="top" wrapText="1"/>
    </xf>
    <xf numFmtId="49" fontId="19" fillId="4" borderId="1" xfId="0" applyNumberFormat="1" applyFont="1" applyFill="1" applyBorder="1" applyAlignment="1">
      <alignment horizontal="left" vertical="top" wrapText="1"/>
    </xf>
    <xf numFmtId="49" fontId="20" fillId="5" borderId="3" xfId="0" applyNumberFormat="1" applyFont="1" applyFill="1" applyBorder="1" applyAlignment="1">
      <alignment horizontal="left" vertical="top" wrapText="1"/>
    </xf>
    <xf numFmtId="49" fontId="20" fillId="5" borderId="1" xfId="0" applyNumberFormat="1" applyFont="1" applyFill="1" applyBorder="1" applyAlignment="1">
      <alignment horizontal="left" vertical="top" wrapText="1"/>
    </xf>
    <xf numFmtId="0" fontId="20" fillId="5" borderId="1" xfId="0" applyFont="1" applyFill="1" applyBorder="1" applyAlignment="1">
      <alignment horizontal="left" vertical="top" wrapText="1"/>
    </xf>
    <xf numFmtId="0" fontId="20" fillId="5" borderId="1" xfId="0" applyFont="1" applyFill="1" applyBorder="1" applyAlignment="1">
      <alignment horizontal="center" vertical="top" wrapText="1"/>
    </xf>
    <xf numFmtId="0" fontId="20" fillId="5" borderId="1" xfId="0" applyFont="1" applyFill="1" applyBorder="1" applyAlignment="1">
      <alignment vertical="top" wrapText="1"/>
    </xf>
    <xf numFmtId="0" fontId="20" fillId="5" borderId="7" xfId="0" applyFont="1" applyFill="1" applyBorder="1" applyAlignment="1">
      <alignment vertical="top" wrapText="1"/>
    </xf>
    <xf numFmtId="0" fontId="20" fillId="5" borderId="2" xfId="0" applyFont="1" applyFill="1" applyBorder="1" applyAlignment="1">
      <alignment vertical="top" wrapText="1"/>
    </xf>
    <xf numFmtId="0" fontId="24" fillId="4" borderId="4" xfId="0" applyFont="1" applyFill="1" applyBorder="1" applyAlignment="1">
      <alignment vertical="top" wrapText="1"/>
    </xf>
    <xf numFmtId="0" fontId="24" fillId="4" borderId="5" xfId="0" applyFont="1" applyFill="1" applyBorder="1" applyAlignment="1">
      <alignment vertical="top" wrapText="1"/>
    </xf>
    <xf numFmtId="0" fontId="15" fillId="4" borderId="5" xfId="0" applyFont="1" applyFill="1" applyBorder="1" applyAlignment="1">
      <alignment horizontal="center" vertical="top" wrapText="1"/>
    </xf>
    <xf numFmtId="0" fontId="15" fillId="16" borderId="6" xfId="0" applyFont="1" applyFill="1" applyBorder="1" applyAlignment="1">
      <alignment horizontal="center" vertical="top" wrapText="1"/>
    </xf>
    <xf numFmtId="0" fontId="20" fillId="4" borderId="2" xfId="0" applyFont="1" applyFill="1" applyBorder="1" applyAlignment="1">
      <alignment wrapText="1"/>
    </xf>
    <xf numFmtId="0" fontId="20" fillId="4" borderId="1" xfId="0" applyFont="1" applyFill="1" applyBorder="1" applyAlignment="1">
      <alignment horizontal="center" vertical="center" wrapText="1"/>
    </xf>
    <xf numFmtId="49" fontId="20" fillId="0" borderId="1" xfId="0" applyNumberFormat="1" applyFont="1" applyBorder="1" applyAlignment="1">
      <alignment horizontal="left" vertical="center" wrapText="1"/>
    </xf>
    <xf numFmtId="0" fontId="20" fillId="0" borderId="1" xfId="0" applyFont="1" applyBorder="1" applyAlignment="1">
      <alignment horizontal="left" vertical="top" wrapText="1"/>
    </xf>
    <xf numFmtId="0" fontId="20" fillId="0" borderId="1" xfId="0" applyFont="1" applyBorder="1" applyAlignment="1">
      <alignment horizontal="center" vertical="top" wrapText="1"/>
    </xf>
    <xf numFmtId="0" fontId="20" fillId="0" borderId="1" xfId="0" applyFont="1" applyBorder="1" applyAlignment="1">
      <alignment vertical="top" wrapText="1"/>
    </xf>
    <xf numFmtId="0" fontId="20" fillId="0" borderId="7" xfId="0" applyFont="1" applyBorder="1" applyAlignment="1">
      <alignment vertical="top" wrapText="1"/>
    </xf>
    <xf numFmtId="0" fontId="20" fillId="0" borderId="2" xfId="0" applyFont="1" applyBorder="1" applyAlignment="1">
      <alignment vertical="top" wrapText="1"/>
    </xf>
    <xf numFmtId="0" fontId="19" fillId="0" borderId="7" xfId="0" applyFont="1" applyBorder="1" applyAlignment="1">
      <alignment horizontal="center" vertical="top" wrapText="1"/>
    </xf>
    <xf numFmtId="49" fontId="20" fillId="5" borderId="1" xfId="0" applyNumberFormat="1" applyFont="1" applyFill="1" applyBorder="1" applyAlignment="1">
      <alignment horizontal="left" vertical="center" wrapText="1"/>
    </xf>
    <xf numFmtId="0" fontId="19" fillId="5" borderId="7" xfId="0" applyFont="1" applyFill="1" applyBorder="1" applyAlignment="1">
      <alignment horizontal="center" vertical="top" wrapText="1"/>
    </xf>
    <xf numFmtId="0" fontId="15" fillId="0" borderId="0" xfId="0" applyFont="1" applyAlignment="1">
      <alignment horizontal="center"/>
    </xf>
    <xf numFmtId="0" fontId="20" fillId="18" borderId="6" xfId="0" applyFont="1" applyFill="1" applyBorder="1"/>
    <xf numFmtId="49" fontId="19" fillId="3" borderId="3" xfId="0" applyNumberFormat="1"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4" xfId="0" applyFont="1" applyFill="1" applyBorder="1" applyAlignment="1">
      <alignment horizontal="center" vertical="top" wrapText="1"/>
    </xf>
    <xf numFmtId="0" fontId="19" fillId="3" borderId="5" xfId="0" applyFont="1" applyFill="1" applyBorder="1" applyAlignment="1">
      <alignment vertical="top" wrapText="1"/>
    </xf>
    <xf numFmtId="0" fontId="19" fillId="3" borderId="4" xfId="0" applyFont="1" applyFill="1" applyBorder="1" applyAlignment="1">
      <alignment vertical="top" wrapText="1"/>
    </xf>
    <xf numFmtId="0" fontId="19" fillId="3" borderId="1" xfId="0" applyFont="1" applyFill="1" applyBorder="1" applyAlignment="1">
      <alignment horizontal="center" vertical="top" wrapText="1"/>
    </xf>
    <xf numFmtId="49" fontId="19" fillId="4" borderId="3" xfId="0" applyNumberFormat="1" applyFont="1" applyFill="1" applyBorder="1" applyAlignment="1">
      <alignment horizontal="left" vertical="top" wrapText="1"/>
    </xf>
    <xf numFmtId="0" fontId="20" fillId="4" borderId="4" xfId="0" applyFont="1" applyFill="1" applyBorder="1" applyAlignment="1">
      <alignment horizontal="center" vertical="top" wrapText="1"/>
    </xf>
    <xf numFmtId="0" fontId="19" fillId="4" borderId="2" xfId="0" applyFont="1" applyFill="1" applyBorder="1" applyAlignment="1">
      <alignment horizontal="center" vertical="top" wrapText="1"/>
    </xf>
    <xf numFmtId="0" fontId="24" fillId="5" borderId="9" xfId="0" applyFont="1" applyFill="1" applyBorder="1" applyAlignment="1">
      <alignment horizontal="center" vertical="top" wrapText="1"/>
    </xf>
    <xf numFmtId="0" fontId="24" fillId="0" borderId="9" xfId="0" applyFont="1" applyBorder="1" applyAlignment="1">
      <alignment horizontal="center" vertical="top" wrapText="1"/>
    </xf>
    <xf numFmtId="0" fontId="22" fillId="0" borderId="1" xfId="0" applyFont="1" applyBorder="1" applyAlignment="1">
      <alignment horizontal="center" vertical="top" wrapText="1"/>
    </xf>
    <xf numFmtId="0" fontId="19" fillId="4" borderId="5" xfId="0" applyFont="1" applyFill="1" applyBorder="1" applyAlignment="1">
      <alignment horizontal="left" vertical="top" wrapText="1"/>
    </xf>
    <xf numFmtId="0" fontId="24" fillId="7" borderId="9" xfId="0" applyFont="1" applyFill="1" applyBorder="1" applyAlignment="1">
      <alignment horizontal="center" vertical="top" wrapText="1"/>
    </xf>
    <xf numFmtId="0" fontId="24" fillId="5" borderId="10" xfId="0" applyFont="1" applyFill="1" applyBorder="1" applyAlignment="1">
      <alignment horizontal="center" vertical="top" wrapText="1"/>
    </xf>
    <xf numFmtId="0" fontId="20" fillId="5" borderId="2" xfId="0" applyFont="1" applyFill="1" applyBorder="1" applyAlignment="1">
      <alignment horizontal="center" vertical="top" wrapText="1"/>
    </xf>
    <xf numFmtId="0" fontId="20" fillId="4" borderId="1" xfId="0" applyFont="1" applyFill="1" applyBorder="1" applyAlignment="1">
      <alignment horizontal="center" wrapText="1"/>
    </xf>
    <xf numFmtId="0" fontId="20" fillId="5" borderId="5" xfId="0" applyFont="1" applyFill="1" applyBorder="1" applyAlignment="1">
      <alignment horizontal="left" vertical="top" wrapText="1"/>
    </xf>
    <xf numFmtId="0" fontId="20" fillId="7" borderId="5" xfId="0" applyFont="1" applyFill="1" applyBorder="1" applyAlignment="1">
      <alignment horizontal="left" vertical="top" wrapText="1"/>
    </xf>
    <xf numFmtId="0" fontId="25" fillId="5" borderId="1" xfId="0" applyFont="1" applyFill="1" applyBorder="1" applyAlignment="1">
      <alignment horizontal="left" wrapText="1"/>
    </xf>
    <xf numFmtId="0" fontId="25" fillId="5" borderId="1" xfId="0" applyFont="1" applyFill="1" applyBorder="1" applyAlignment="1">
      <alignment wrapText="1"/>
    </xf>
    <xf numFmtId="0" fontId="25" fillId="5" borderId="1" xfId="0" applyFont="1" applyFill="1" applyBorder="1" applyAlignment="1">
      <alignment horizontal="center" wrapText="1"/>
    </xf>
    <xf numFmtId="0" fontId="25" fillId="5" borderId="7" xfId="0" applyFont="1" applyFill="1" applyBorder="1" applyAlignment="1">
      <alignment wrapText="1"/>
    </xf>
    <xf numFmtId="0" fontId="24" fillId="5" borderId="11" xfId="0" applyFont="1" applyFill="1" applyBorder="1" applyAlignment="1">
      <alignment horizontal="center" wrapText="1"/>
    </xf>
    <xf numFmtId="0" fontId="26" fillId="5" borderId="15" xfId="0" applyFont="1" applyFill="1" applyBorder="1" applyAlignment="1">
      <alignment horizontal="center" wrapText="1"/>
    </xf>
    <xf numFmtId="0" fontId="26" fillId="17" borderId="6" xfId="0" applyFont="1" applyFill="1" applyBorder="1" applyAlignment="1">
      <alignment horizontal="center" wrapText="1"/>
    </xf>
    <xf numFmtId="0" fontId="25" fillId="5" borderId="2" xfId="0" applyFont="1" applyFill="1" applyBorder="1" applyAlignment="1">
      <alignment horizontal="center" wrapText="1"/>
    </xf>
    <xf numFmtId="0" fontId="20" fillId="5" borderId="1" xfId="0" applyFont="1" applyFill="1" applyBorder="1" applyAlignment="1">
      <alignment horizontal="center" wrapText="1"/>
    </xf>
    <xf numFmtId="0" fontId="19" fillId="18" borderId="0" xfId="0" applyFont="1" applyFill="1" applyAlignment="1">
      <alignment horizontal="center" vertical="top" wrapText="1"/>
    </xf>
    <xf numFmtId="0" fontId="19" fillId="18" borderId="0" xfId="0" applyFont="1" applyFill="1" applyAlignment="1">
      <alignment horizontal="center"/>
    </xf>
    <xf numFmtId="0" fontId="15" fillId="9" borderId="16" xfId="0" applyFont="1" applyFill="1" applyBorder="1" applyAlignment="1">
      <alignment horizontal="center" vertical="center" wrapText="1"/>
    </xf>
    <xf numFmtId="0" fontId="26" fillId="14" borderId="6" xfId="0" applyFont="1" applyFill="1" applyBorder="1" applyAlignment="1">
      <alignment horizontal="center" vertical="center" wrapText="1"/>
    </xf>
    <xf numFmtId="0" fontId="15" fillId="14" borderId="6" xfId="0" applyFont="1" applyFill="1" applyBorder="1" applyAlignment="1">
      <alignment horizontal="center" vertical="center" wrapText="1"/>
    </xf>
    <xf numFmtId="0" fontId="19" fillId="3" borderId="3" xfId="0" applyFont="1" applyFill="1" applyBorder="1" applyAlignment="1">
      <alignment horizontal="left" vertical="top" wrapText="1"/>
    </xf>
    <xf numFmtId="0" fontId="15" fillId="3" borderId="17" xfId="0" applyFont="1" applyFill="1" applyBorder="1" applyAlignment="1">
      <alignment horizontal="center" vertical="top" wrapText="1"/>
    </xf>
    <xf numFmtId="0" fontId="15" fillId="15" borderId="6" xfId="0" applyFont="1" applyFill="1" applyBorder="1" applyAlignment="1">
      <alignment horizontal="center" vertical="top" wrapText="1"/>
    </xf>
    <xf numFmtId="0" fontId="19" fillId="4" borderId="3" xfId="0" applyFont="1" applyFill="1" applyBorder="1" applyAlignment="1">
      <alignment horizontal="left" vertical="top" wrapText="1"/>
    </xf>
    <xf numFmtId="0" fontId="15" fillId="4" borderId="17" xfId="0" applyFont="1" applyFill="1" applyBorder="1" applyAlignment="1">
      <alignment horizontal="center" vertical="top" wrapText="1"/>
    </xf>
    <xf numFmtId="0" fontId="20" fillId="5" borderId="3" xfId="0" applyFont="1" applyFill="1" applyBorder="1" applyAlignment="1">
      <alignment horizontal="left" vertical="top" wrapText="1"/>
    </xf>
    <xf numFmtId="0" fontId="15" fillId="5" borderId="17" xfId="0" applyFont="1" applyFill="1" applyBorder="1" applyAlignment="1">
      <alignment horizontal="center" vertical="top" wrapText="1"/>
    </xf>
    <xf numFmtId="0" fontId="15" fillId="17" borderId="6" xfId="0" applyFont="1" applyFill="1" applyBorder="1" applyAlignment="1">
      <alignment horizontal="center" vertical="top" wrapText="1"/>
    </xf>
    <xf numFmtId="0" fontId="19" fillId="4" borderId="7" xfId="0" applyFont="1" applyFill="1" applyBorder="1" applyAlignment="1">
      <alignment horizontal="left" vertical="top" wrapText="1"/>
    </xf>
    <xf numFmtId="0" fontId="15" fillId="4" borderId="18" xfId="0" applyFont="1" applyFill="1" applyBorder="1" applyAlignment="1">
      <alignment horizontal="center" vertical="top" wrapText="1"/>
    </xf>
    <xf numFmtId="0" fontId="19" fillId="4" borderId="2" xfId="0" applyFont="1" applyFill="1" applyBorder="1" applyAlignment="1">
      <alignment horizontal="left" vertical="top" wrapText="1"/>
    </xf>
    <xf numFmtId="0" fontId="15" fillId="5" borderId="19" xfId="0" applyFont="1" applyFill="1" applyBorder="1" applyAlignment="1">
      <alignment horizontal="center" vertical="top" wrapText="1"/>
    </xf>
    <xf numFmtId="0" fontId="27" fillId="5" borderId="4" xfId="0" applyFont="1" applyFill="1" applyBorder="1" applyAlignment="1">
      <alignment vertical="top" wrapText="1"/>
    </xf>
    <xf numFmtId="49" fontId="24" fillId="5" borderId="3" xfId="0" applyNumberFormat="1" applyFont="1" applyFill="1" applyBorder="1" applyAlignment="1">
      <alignment horizontal="left" vertical="center" wrapText="1"/>
    </xf>
    <xf numFmtId="0" fontId="24" fillId="5" borderId="4" xfId="0" applyFont="1" applyFill="1" applyBorder="1" applyAlignment="1">
      <alignment horizontal="left" vertical="top" wrapText="1"/>
    </xf>
    <xf numFmtId="49" fontId="24" fillId="0" borderId="3" xfId="0" applyNumberFormat="1" applyFont="1" applyBorder="1" applyAlignment="1">
      <alignment horizontal="left" vertical="center" wrapText="1"/>
    </xf>
    <xf numFmtId="0" fontId="24" fillId="0" borderId="4" xfId="0" applyFont="1" applyBorder="1" applyAlignment="1">
      <alignment horizontal="left" vertical="top" wrapText="1"/>
    </xf>
    <xf numFmtId="49" fontId="24" fillId="5" borderId="3" xfId="0" applyNumberFormat="1" applyFont="1" applyFill="1" applyBorder="1" applyAlignment="1">
      <alignment horizontal="left" vertical="top" wrapText="1"/>
    </xf>
    <xf numFmtId="49" fontId="24" fillId="5" borderId="1" xfId="0" applyNumberFormat="1" applyFont="1" applyFill="1" applyBorder="1" applyAlignment="1">
      <alignment horizontal="left" vertical="top" wrapText="1"/>
    </xf>
    <xf numFmtId="0" fontId="24" fillId="5" borderId="1" xfId="0" applyFont="1" applyFill="1" applyBorder="1" applyAlignment="1">
      <alignment horizontal="left" vertical="top" wrapText="1"/>
    </xf>
    <xf numFmtId="49" fontId="24" fillId="0" borderId="1" xfId="0" applyNumberFormat="1" applyFont="1" applyBorder="1" applyAlignment="1">
      <alignment horizontal="left" vertical="center" wrapText="1"/>
    </xf>
    <xf numFmtId="0" fontId="24" fillId="0" borderId="1" xfId="0" applyFont="1" applyBorder="1" applyAlignment="1">
      <alignment horizontal="left" vertical="top" wrapText="1"/>
    </xf>
    <xf numFmtId="49" fontId="24" fillId="5" borderId="1" xfId="0" applyNumberFormat="1" applyFont="1" applyFill="1" applyBorder="1" applyAlignment="1">
      <alignment horizontal="left" vertical="center" wrapText="1"/>
    </xf>
    <xf numFmtId="49" fontId="24" fillId="5" borderId="3" xfId="1" applyNumberFormat="1" applyFont="1" applyFill="1" applyBorder="1" applyAlignment="1">
      <alignment horizontal="left" vertical="center" wrapText="1"/>
    </xf>
    <xf numFmtId="0" fontId="24" fillId="5" borderId="4" xfId="1" applyFont="1" applyFill="1" applyBorder="1" applyAlignment="1">
      <alignment horizontal="left" vertical="top" wrapText="1"/>
    </xf>
    <xf numFmtId="0" fontId="13" fillId="5" borderId="1" xfId="0" applyFont="1" applyFill="1" applyBorder="1" applyAlignment="1">
      <alignment horizontal="center" vertical="top" wrapText="1"/>
    </xf>
    <xf numFmtId="0" fontId="13" fillId="0" borderId="1" xfId="0" applyFont="1" applyBorder="1" applyAlignment="1">
      <alignment horizontal="center" vertical="top" wrapText="1"/>
    </xf>
    <xf numFmtId="0" fontId="12" fillId="9" borderId="8" xfId="1" applyFont="1" applyFill="1" applyBorder="1" applyAlignment="1">
      <alignment horizontal="center" vertical="center" wrapText="1"/>
    </xf>
    <xf numFmtId="0" fontId="12" fillId="3" borderId="10" xfId="0" applyFont="1" applyFill="1" applyBorder="1" applyAlignment="1">
      <alignment horizontal="center" vertical="top" wrapText="1"/>
    </xf>
    <xf numFmtId="0" fontId="12" fillId="4" borderId="9" xfId="0" applyFont="1" applyFill="1" applyBorder="1" applyAlignment="1">
      <alignment horizontal="center" vertical="top" wrapText="1"/>
    </xf>
    <xf numFmtId="0" fontId="12" fillId="5" borderId="9" xfId="0" applyFont="1" applyFill="1" applyBorder="1" applyAlignment="1">
      <alignment horizontal="center" vertical="top" wrapText="1"/>
    </xf>
    <xf numFmtId="0" fontId="12" fillId="0" borderId="9" xfId="0" applyFont="1" applyBorder="1" applyAlignment="1">
      <alignment horizontal="center" vertical="top" wrapText="1"/>
    </xf>
    <xf numFmtId="0" fontId="12" fillId="7" borderId="9" xfId="0" applyFont="1" applyFill="1" applyBorder="1" applyAlignment="1">
      <alignment horizontal="center" vertical="top" wrapText="1"/>
    </xf>
    <xf numFmtId="0" fontId="12" fillId="4" borderId="10" xfId="0" applyFont="1" applyFill="1" applyBorder="1" applyAlignment="1">
      <alignment horizontal="center" vertical="top" wrapText="1"/>
    </xf>
    <xf numFmtId="0" fontId="12" fillId="5" borderId="10" xfId="0" applyFont="1" applyFill="1" applyBorder="1" applyAlignment="1">
      <alignment horizontal="center" vertical="top" wrapText="1"/>
    </xf>
    <xf numFmtId="0" fontId="12" fillId="0" borderId="10" xfId="0" applyFont="1" applyBorder="1" applyAlignment="1">
      <alignment horizontal="center" vertical="top" wrapText="1"/>
    </xf>
    <xf numFmtId="0" fontId="12" fillId="0" borderId="0" xfId="0" applyFont="1" applyAlignment="1">
      <alignment horizontal="center"/>
    </xf>
    <xf numFmtId="0" fontId="17" fillId="0" borderId="0" xfId="1" applyFont="1"/>
    <xf numFmtId="0" fontId="12" fillId="9" borderId="8" xfId="0" applyFont="1" applyFill="1" applyBorder="1" applyAlignment="1">
      <alignment horizontal="center" vertical="center" wrapText="1"/>
    </xf>
    <xf numFmtId="0" fontId="12" fillId="3" borderId="9" xfId="0" applyFont="1" applyFill="1" applyBorder="1" applyAlignment="1">
      <alignment horizontal="center" vertical="top" wrapText="1"/>
    </xf>
    <xf numFmtId="0" fontId="12" fillId="3" borderId="12" xfId="0" applyFont="1" applyFill="1" applyBorder="1" applyAlignment="1">
      <alignment horizontal="center" vertical="top" wrapText="1"/>
    </xf>
    <xf numFmtId="0" fontId="13" fillId="5" borderId="9" xfId="0" applyFont="1" applyFill="1" applyBorder="1" applyAlignment="1">
      <alignment horizontal="center" vertical="top" wrapText="1"/>
    </xf>
    <xf numFmtId="0" fontId="12" fillId="5" borderId="5" xfId="0" applyFont="1" applyFill="1" applyBorder="1" applyAlignment="1">
      <alignment horizontal="center" vertical="top" wrapText="1"/>
    </xf>
    <xf numFmtId="0" fontId="13" fillId="0" borderId="9" xfId="0" applyFont="1" applyBorder="1" applyAlignment="1">
      <alignment horizontal="center" vertical="top" wrapText="1"/>
    </xf>
    <xf numFmtId="0" fontId="12" fillId="0" borderId="5" xfId="0" applyFont="1" applyBorder="1" applyAlignment="1">
      <alignment horizontal="center" vertical="top" wrapText="1"/>
    </xf>
    <xf numFmtId="0" fontId="13" fillId="0" borderId="0" xfId="0" applyFont="1" applyAlignment="1">
      <alignment horizontal="center"/>
    </xf>
    <xf numFmtId="0" fontId="12" fillId="0" borderId="13" xfId="0" applyFont="1" applyBorder="1" applyAlignment="1">
      <alignment horizontal="center" vertical="top" wrapText="1"/>
    </xf>
    <xf numFmtId="0" fontId="15" fillId="5" borderId="5" xfId="0" applyFont="1" applyFill="1" applyBorder="1" applyAlignment="1">
      <alignment horizontal="center" vertical="top" wrapText="1"/>
    </xf>
    <xf numFmtId="0" fontId="12" fillId="20" borderId="6" xfId="1" applyFont="1" applyFill="1" applyBorder="1" applyAlignment="1">
      <alignment horizontal="center" vertical="top" wrapText="1"/>
    </xf>
    <xf numFmtId="0" fontId="19" fillId="20" borderId="6" xfId="0" applyFont="1" applyFill="1" applyBorder="1" applyAlignment="1">
      <alignment horizontal="center" vertical="top" wrapText="1"/>
    </xf>
    <xf numFmtId="0" fontId="19" fillId="13" borderId="6" xfId="0" applyFont="1" applyFill="1" applyBorder="1" applyAlignment="1">
      <alignment horizontal="center" vertical="top" wrapText="1"/>
    </xf>
    <xf numFmtId="49" fontId="20" fillId="5" borderId="20" xfId="0" applyNumberFormat="1" applyFont="1" applyFill="1" applyBorder="1" applyAlignment="1">
      <alignment horizontal="left" vertical="center" wrapText="1"/>
    </xf>
    <xf numFmtId="0" fontId="20" fillId="5" borderId="20" xfId="0" applyFont="1" applyFill="1" applyBorder="1" applyAlignment="1">
      <alignment horizontal="left" vertical="top" wrapText="1"/>
    </xf>
    <xf numFmtId="0" fontId="20" fillId="5" borderId="20" xfId="0" applyFont="1" applyFill="1" applyBorder="1" applyAlignment="1">
      <alignment horizontal="center" vertical="top" wrapText="1"/>
    </xf>
    <xf numFmtId="0" fontId="20" fillId="5" borderId="20" xfId="0" applyFont="1" applyFill="1" applyBorder="1" applyAlignment="1">
      <alignment vertical="top" wrapText="1"/>
    </xf>
    <xf numFmtId="0" fontId="20" fillId="5" borderId="21" xfId="0" applyFont="1" applyFill="1" applyBorder="1" applyAlignment="1">
      <alignment vertical="top" wrapText="1"/>
    </xf>
    <xf numFmtId="0" fontId="12" fillId="5" borderId="22" xfId="0" applyFont="1" applyFill="1" applyBorder="1" applyAlignment="1">
      <alignment horizontal="center" vertical="top" wrapText="1"/>
    </xf>
    <xf numFmtId="0" fontId="19" fillId="5" borderId="21" xfId="0" applyFont="1" applyFill="1" applyBorder="1" applyAlignment="1">
      <alignment horizontal="center" vertical="top" wrapText="1"/>
    </xf>
    <xf numFmtId="0" fontId="19" fillId="17" borderId="23" xfId="0" applyFont="1" applyFill="1" applyBorder="1" applyAlignment="1">
      <alignment horizontal="center" vertical="top" wrapText="1"/>
    </xf>
    <xf numFmtId="0" fontId="20" fillId="5" borderId="24" xfId="0" applyFont="1" applyFill="1" applyBorder="1" applyAlignment="1">
      <alignment vertical="top" wrapText="1"/>
    </xf>
    <xf numFmtId="0" fontId="19" fillId="5" borderId="25" xfId="0" applyFont="1" applyFill="1" applyBorder="1" applyAlignment="1">
      <alignment horizontal="center" vertical="top" wrapText="1"/>
    </xf>
    <xf numFmtId="0" fontId="20" fillId="18" borderId="26" xfId="0" applyFont="1" applyFill="1" applyBorder="1"/>
    <xf numFmtId="0" fontId="17" fillId="9" borderId="6" xfId="1" applyFont="1" applyFill="1" applyBorder="1" applyAlignment="1">
      <alignment horizontal="center" vertical="center" wrapText="1"/>
    </xf>
    <xf numFmtId="0" fontId="17" fillId="3" borderId="6" xfId="1" applyFont="1" applyFill="1" applyBorder="1" applyAlignment="1">
      <alignment horizontal="center" vertical="top" wrapText="1"/>
    </xf>
    <xf numFmtId="0" fontId="17" fillId="4" borderId="6" xfId="1" applyFont="1" applyFill="1" applyBorder="1" applyAlignment="1">
      <alignment horizontal="center" vertical="top" wrapText="1"/>
    </xf>
    <xf numFmtId="0" fontId="17" fillId="5" borderId="6" xfId="1" applyFont="1" applyFill="1" applyBorder="1" applyAlignment="1">
      <alignment horizontal="center" vertical="top" wrapText="1"/>
    </xf>
    <xf numFmtId="0" fontId="17" fillId="0" borderId="6" xfId="1" applyFont="1" applyBorder="1"/>
    <xf numFmtId="0" fontId="17" fillId="21" borderId="6" xfId="1" applyFont="1" applyFill="1" applyBorder="1" applyAlignment="1">
      <alignment horizontal="center" vertical="center" wrapText="1"/>
    </xf>
    <xf numFmtId="0" fontId="17" fillId="22" borderId="18" xfId="1" applyFont="1" applyFill="1" applyBorder="1" applyAlignment="1">
      <alignment horizontal="center" vertical="top" wrapText="1"/>
    </xf>
    <xf numFmtId="0" fontId="17" fillId="22" borderId="6" xfId="1" applyFont="1" applyFill="1" applyBorder="1" applyAlignment="1">
      <alignment horizontal="center" vertical="top" wrapText="1"/>
    </xf>
    <xf numFmtId="0" fontId="17" fillId="23" borderId="18" xfId="1" applyFont="1" applyFill="1" applyBorder="1" applyAlignment="1">
      <alignment horizontal="center" vertical="top" wrapText="1"/>
    </xf>
    <xf numFmtId="0" fontId="17" fillId="23" borderId="6" xfId="1" applyFont="1" applyFill="1" applyBorder="1" applyAlignment="1">
      <alignment horizontal="center" vertical="top" wrapText="1"/>
    </xf>
    <xf numFmtId="0" fontId="17" fillId="24" borderId="6" xfId="1" applyFont="1" applyFill="1" applyBorder="1" applyAlignment="1">
      <alignment horizontal="center" vertical="top" wrapText="1"/>
    </xf>
    <xf numFmtId="0" fontId="17" fillId="25" borderId="6" xfId="1" applyFont="1" applyFill="1" applyBorder="1"/>
    <xf numFmtId="0" fontId="12" fillId="22" borderId="10" xfId="0" applyFont="1" applyFill="1" applyBorder="1" applyAlignment="1">
      <alignment horizontal="center" vertical="top" wrapText="1"/>
    </xf>
    <xf numFmtId="0" fontId="12" fillId="23" borderId="9" xfId="0" applyFont="1" applyFill="1" applyBorder="1" applyAlignment="1">
      <alignment horizontal="center" vertical="top" wrapText="1"/>
    </xf>
    <xf numFmtId="0" fontId="12" fillId="23" borderId="10" xfId="0" applyFont="1" applyFill="1" applyBorder="1" applyAlignment="1">
      <alignment horizontal="center" vertical="top" wrapText="1"/>
    </xf>
    <xf numFmtId="0" fontId="12" fillId="22" borderId="9" xfId="0" applyFont="1" applyFill="1" applyBorder="1" applyAlignment="1">
      <alignment horizontal="center" vertical="top" wrapText="1"/>
    </xf>
    <xf numFmtId="0" fontId="15" fillId="23" borderId="9" xfId="0" applyFont="1" applyFill="1" applyBorder="1" applyAlignment="1">
      <alignment horizontal="center" vertical="top" wrapText="1"/>
    </xf>
    <xf numFmtId="0" fontId="24" fillId="24" borderId="9" xfId="0" applyFont="1" applyFill="1" applyBorder="1" applyAlignment="1">
      <alignment horizontal="center" vertical="top" wrapText="1"/>
    </xf>
    <xf numFmtId="0" fontId="12" fillId="9" borderId="6" xfId="1" applyFont="1" applyFill="1" applyBorder="1" applyAlignment="1">
      <alignment horizontal="center" vertical="center" wrapText="1"/>
    </xf>
    <xf numFmtId="0" fontId="12" fillId="3" borderId="6" xfId="1" applyFont="1" applyFill="1" applyBorder="1" applyAlignment="1">
      <alignment horizontal="center" vertical="top" wrapText="1"/>
    </xf>
    <xf numFmtId="0" fontId="12" fillId="4" borderId="6" xfId="1" applyFont="1" applyFill="1" applyBorder="1" applyAlignment="1">
      <alignment horizontal="center" vertical="top" wrapText="1"/>
    </xf>
    <xf numFmtId="0" fontId="12" fillId="5" borderId="6" xfId="1" applyFont="1" applyFill="1" applyBorder="1" applyAlignment="1">
      <alignment horizontal="center" vertical="top" wrapText="1"/>
    </xf>
    <xf numFmtId="0" fontId="29" fillId="0" borderId="0" xfId="0" applyFont="1"/>
    <xf numFmtId="49" fontId="30" fillId="26" borderId="6" xfId="1" applyNumberFormat="1" applyFont="1" applyFill="1" applyBorder="1" applyAlignment="1">
      <alignment horizontal="left" vertical="center" wrapText="1"/>
    </xf>
    <xf numFmtId="0" fontId="30" fillId="26" borderId="6" xfId="1" applyFont="1" applyFill="1" applyBorder="1" applyAlignment="1">
      <alignment horizontal="left" vertical="top" wrapText="1"/>
    </xf>
    <xf numFmtId="0" fontId="30" fillId="26" borderId="6" xfId="1" applyFont="1" applyFill="1" applyBorder="1" applyAlignment="1">
      <alignment horizontal="center" vertical="top" wrapText="1"/>
    </xf>
    <xf numFmtId="49" fontId="30" fillId="26" borderId="6" xfId="0" applyNumberFormat="1" applyFont="1" applyFill="1" applyBorder="1" applyAlignment="1">
      <alignment horizontal="left" vertical="center" wrapText="1"/>
    </xf>
    <xf numFmtId="0" fontId="30" fillId="26" borderId="6" xfId="0" applyFont="1" applyFill="1" applyBorder="1" applyAlignment="1">
      <alignment horizontal="left" vertical="top" wrapText="1"/>
    </xf>
    <xf numFmtId="0" fontId="30" fillId="27" borderId="6" xfId="0" applyFont="1" applyFill="1" applyBorder="1" applyAlignment="1">
      <alignment horizontal="center"/>
    </xf>
    <xf numFmtId="49" fontId="30" fillId="28" borderId="6" xfId="0" applyNumberFormat="1" applyFont="1" applyFill="1" applyBorder="1" applyAlignment="1">
      <alignment horizontal="left" vertical="center" wrapText="1"/>
    </xf>
    <xf numFmtId="0" fontId="30" fillId="28" borderId="6" xfId="0" applyFont="1" applyFill="1" applyBorder="1" applyAlignment="1">
      <alignment horizontal="left" vertical="top" wrapText="1"/>
    </xf>
    <xf numFmtId="0" fontId="30" fillId="29" borderId="6" xfId="0" applyFont="1" applyFill="1" applyBorder="1" applyAlignment="1">
      <alignment horizontal="center"/>
    </xf>
    <xf numFmtId="49" fontId="31" fillId="30" borderId="3" xfId="0" applyNumberFormat="1" applyFont="1" applyFill="1" applyBorder="1" applyAlignment="1">
      <alignment horizontal="left" vertical="top" wrapText="1"/>
    </xf>
    <xf numFmtId="0" fontId="31" fillId="30" borderId="4" xfId="0" applyFont="1" applyFill="1" applyBorder="1" applyAlignment="1">
      <alignment horizontal="left" vertical="top" wrapText="1"/>
    </xf>
    <xf numFmtId="0" fontId="30" fillId="29" borderId="0" xfId="0" applyFont="1" applyFill="1" applyAlignment="1">
      <alignment horizontal="center"/>
    </xf>
    <xf numFmtId="49" fontId="30" fillId="0" borderId="3" xfId="0" applyNumberFormat="1" applyFont="1" applyBorder="1" applyAlignment="1">
      <alignment horizontal="left" vertical="top" wrapText="1"/>
    </xf>
    <xf numFmtId="0" fontId="30" fillId="0" borderId="4" xfId="0" applyFont="1" applyBorder="1" applyAlignment="1">
      <alignment horizontal="left" vertical="top" wrapText="1"/>
    </xf>
    <xf numFmtId="0" fontId="30" fillId="0" borderId="4" xfId="0" applyFont="1" applyBorder="1" applyAlignment="1">
      <alignment horizontal="center" vertical="top" wrapText="1"/>
    </xf>
    <xf numFmtId="0" fontId="30" fillId="28" borderId="4" xfId="0" applyFont="1" applyFill="1" applyBorder="1" applyAlignment="1">
      <alignment horizontal="center" vertical="top" wrapText="1"/>
    </xf>
    <xf numFmtId="49" fontId="30" fillId="0" borderId="3" xfId="0" applyNumberFormat="1" applyFont="1" applyBorder="1" applyAlignment="1">
      <alignment horizontal="left" vertical="center" wrapText="1"/>
    </xf>
    <xf numFmtId="0" fontId="29" fillId="0" borderId="0" xfId="0" applyFont="1" applyAlignment="1">
      <alignment horizontal="center"/>
    </xf>
    <xf numFmtId="0" fontId="25" fillId="0" borderId="6" xfId="0" applyFont="1" applyBorder="1" applyAlignment="1">
      <alignment horizontal="left" wrapText="1"/>
    </xf>
    <xf numFmtId="0" fontId="25" fillId="0" borderId="6" xfId="0" applyFont="1" applyBorder="1" applyAlignment="1">
      <alignment wrapText="1"/>
    </xf>
    <xf numFmtId="0" fontId="25" fillId="0" borderId="6" xfId="0" applyFont="1" applyBorder="1" applyAlignment="1">
      <alignment horizontal="center" wrapText="1"/>
    </xf>
    <xf numFmtId="49" fontId="25" fillId="0" borderId="6" xfId="1" applyNumberFormat="1" applyFont="1" applyBorder="1" applyAlignment="1">
      <alignment horizontal="left" vertical="center" wrapText="1"/>
    </xf>
    <xf numFmtId="0" fontId="25" fillId="0" borderId="6" xfId="1" applyFont="1" applyBorder="1" applyAlignment="1">
      <alignment horizontal="left" vertical="top" wrapText="1"/>
    </xf>
    <xf numFmtId="0" fontId="25" fillId="0" borderId="6" xfId="1" applyFont="1" applyBorder="1" applyAlignment="1">
      <alignment horizontal="center" vertical="top" wrapText="1"/>
    </xf>
    <xf numFmtId="49" fontId="25" fillId="0" borderId="6" xfId="0" applyNumberFormat="1" applyFont="1" applyBorder="1" applyAlignment="1">
      <alignment horizontal="left" vertical="center" wrapText="1"/>
    </xf>
    <xf numFmtId="0" fontId="25" fillId="0" borderId="6" xfId="0" applyFont="1" applyBorder="1" applyAlignment="1">
      <alignment horizontal="left" vertical="top" wrapText="1"/>
    </xf>
    <xf numFmtId="0" fontId="25" fillId="0" borderId="6" xfId="0" applyFont="1" applyBorder="1" applyAlignment="1">
      <alignment horizontal="center" vertical="top" wrapText="1"/>
    </xf>
    <xf numFmtId="0" fontId="32" fillId="0" borderId="6" xfId="0" applyFont="1" applyBorder="1"/>
    <xf numFmtId="0" fontId="26" fillId="0" borderId="6" xfId="0" applyFont="1" applyBorder="1" applyAlignment="1">
      <alignment horizontal="center" vertical="top" wrapText="1"/>
    </xf>
    <xf numFmtId="49" fontId="25" fillId="0" borderId="6" xfId="0" applyNumberFormat="1" applyFont="1" applyBorder="1" applyAlignment="1">
      <alignment horizontal="left" vertical="top" wrapText="1"/>
    </xf>
    <xf numFmtId="49" fontId="26" fillId="31" borderId="6" xfId="0" applyNumberFormat="1" applyFont="1" applyFill="1" applyBorder="1" applyAlignment="1">
      <alignment horizontal="left" vertical="center" wrapText="1"/>
    </xf>
    <xf numFmtId="0" fontId="26" fillId="31" borderId="6" xfId="0" applyFont="1" applyFill="1" applyBorder="1" applyAlignment="1">
      <alignment horizontal="left" vertical="top" wrapText="1"/>
    </xf>
    <xf numFmtId="0" fontId="26" fillId="31" borderId="6" xfId="0" applyFont="1" applyFill="1" applyBorder="1" applyAlignment="1">
      <alignment horizontal="center" vertical="top" wrapText="1"/>
    </xf>
    <xf numFmtId="49" fontId="26" fillId="31" borderId="6" xfId="0" applyNumberFormat="1" applyFont="1" applyFill="1" applyBorder="1" applyAlignment="1">
      <alignment horizontal="left" vertical="top" wrapText="1"/>
    </xf>
    <xf numFmtId="49" fontId="30" fillId="0" borderId="6" xfId="0" applyNumberFormat="1" applyFont="1" applyBorder="1" applyAlignment="1">
      <alignment horizontal="left" vertical="center" wrapText="1"/>
    </xf>
    <xf numFmtId="0" fontId="30" fillId="0" borderId="6" xfId="0" applyFont="1" applyBorder="1" applyAlignment="1">
      <alignment horizontal="left" vertical="top" wrapText="1"/>
    </xf>
    <xf numFmtId="0" fontId="30" fillId="0" borderId="6" xfId="0" applyFont="1" applyBorder="1" applyAlignment="1">
      <alignment horizontal="center"/>
    </xf>
    <xf numFmtId="49" fontId="30" fillId="32" borderId="6" xfId="0" applyNumberFormat="1" applyFont="1" applyFill="1" applyBorder="1" applyAlignment="1">
      <alignment horizontal="left" vertical="center" wrapText="1"/>
    </xf>
    <xf numFmtId="0" fontId="30" fillId="32" borderId="6" xfId="0" applyFont="1" applyFill="1" applyBorder="1" applyAlignment="1">
      <alignment horizontal="left" vertical="top" wrapText="1"/>
    </xf>
    <xf numFmtId="0" fontId="30" fillId="11" borderId="6" xfId="0" applyFont="1" applyFill="1" applyBorder="1" applyAlignment="1">
      <alignment horizontal="center"/>
    </xf>
    <xf numFmtId="49" fontId="30" fillId="18" borderId="3" xfId="0" applyNumberFormat="1" applyFont="1" applyFill="1" applyBorder="1" applyAlignment="1">
      <alignment horizontal="left" vertical="top" wrapText="1"/>
    </xf>
    <xf numFmtId="0" fontId="30" fillId="18" borderId="4" xfId="0" applyFont="1" applyFill="1" applyBorder="1" applyAlignment="1">
      <alignment horizontal="left" vertical="top" wrapText="1"/>
    </xf>
    <xf numFmtId="0" fontId="30" fillId="18" borderId="4" xfId="0" applyFont="1" applyFill="1" applyBorder="1" applyAlignment="1">
      <alignment horizontal="center" vertical="top" wrapText="1"/>
    </xf>
    <xf numFmtId="0" fontId="29" fillId="18" borderId="0" xfId="0" applyFont="1" applyFill="1"/>
    <xf numFmtId="49" fontId="28" fillId="34" borderId="6" xfId="1" applyNumberFormat="1" applyFont="1" applyFill="1" applyBorder="1" applyAlignment="1">
      <alignment horizontal="left" vertical="center" wrapText="1"/>
    </xf>
    <xf numFmtId="0" fontId="28" fillId="34" borderId="6" xfId="1" applyFont="1" applyFill="1" applyBorder="1" applyAlignment="1">
      <alignment horizontal="center" vertical="center" wrapText="1"/>
    </xf>
    <xf numFmtId="0" fontId="18" fillId="0" borderId="6" xfId="0" applyFont="1" applyBorder="1" applyAlignment="1">
      <alignment horizontal="center"/>
    </xf>
    <xf numFmtId="49" fontId="28" fillId="33" borderId="27" xfId="1" applyNumberFormat="1" applyFont="1" applyFill="1" applyBorder="1" applyAlignment="1">
      <alignment horizontal="center" vertical="center" wrapText="1"/>
    </xf>
    <xf numFmtId="49" fontId="28" fillId="33" borderId="28" xfId="1" applyNumberFormat="1" applyFont="1" applyFill="1" applyBorder="1" applyAlignment="1">
      <alignment horizontal="center" vertical="center" wrapText="1"/>
    </xf>
    <xf numFmtId="49" fontId="28" fillId="33" borderId="29" xfId="1" applyNumberFormat="1" applyFont="1" applyFill="1" applyBorder="1" applyAlignment="1">
      <alignment horizontal="center" vertical="center" wrapText="1"/>
    </xf>
    <xf numFmtId="49" fontId="30" fillId="27" borderId="6" xfId="0" applyNumberFormat="1" applyFont="1" applyFill="1" applyBorder="1" applyAlignment="1">
      <alignment horizontal="left" vertical="center" wrapText="1"/>
    </xf>
    <xf numFmtId="0" fontId="29" fillId="0" borderId="0" xfId="0" applyFont="1" applyBorder="1"/>
    <xf numFmtId="49" fontId="30" fillId="26" borderId="0" xfId="0" applyNumberFormat="1" applyFont="1" applyFill="1" applyBorder="1" applyAlignment="1">
      <alignment horizontal="left" vertical="center" wrapText="1"/>
    </xf>
    <xf numFmtId="0" fontId="30" fillId="26" borderId="0" xfId="0" applyFont="1" applyFill="1" applyBorder="1" applyAlignment="1">
      <alignment horizontal="left" vertical="top" wrapText="1"/>
    </xf>
    <xf numFmtId="0" fontId="30" fillId="27" borderId="0" xfId="0" applyFont="1" applyFill="1" applyBorder="1" applyAlignment="1">
      <alignment horizontal="center"/>
    </xf>
  </cellXfs>
  <cellStyles count="2">
    <cellStyle name="Normal 2" xfId="1" xr:uid="{00000000-0005-0000-0000-000000000000}"/>
    <cellStyle name="ปกติ" xfId="0" builtinId="0"/>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id.moph.go.th/smart_hospital/e_learnin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hyperlink" Target="https://ict.moph.go.th/th/extension/12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
  <sheetViews>
    <sheetView tabSelected="1" workbookViewId="0">
      <selection activeCell="E13" sqref="E13"/>
    </sheetView>
  </sheetViews>
  <sheetFormatPr defaultRowHeight="29.25"/>
  <cols>
    <col min="1" max="1" width="24.140625" style="56" customWidth="1"/>
    <col min="2" max="5" width="19.140625" style="56" customWidth="1"/>
    <col min="6" max="6" width="15.42578125" style="56" customWidth="1"/>
    <col min="7" max="16384" width="9.140625" style="56"/>
  </cols>
  <sheetData>
    <row r="1" spans="1:5">
      <c r="A1" s="315" t="s">
        <v>831</v>
      </c>
      <c r="B1" s="315"/>
      <c r="C1" s="315"/>
      <c r="D1" s="315"/>
      <c r="E1" s="315"/>
    </row>
    <row r="2" spans="1:5" ht="87.75">
      <c r="A2" s="59"/>
      <c r="B2" s="57" t="s">
        <v>2</v>
      </c>
      <c r="C2" s="57" t="s">
        <v>835</v>
      </c>
      <c r="D2" s="58" t="s">
        <v>3</v>
      </c>
      <c r="E2" s="58" t="s">
        <v>835</v>
      </c>
    </row>
    <row r="3" spans="1:5">
      <c r="A3" s="59" t="s">
        <v>832</v>
      </c>
      <c r="B3" s="60">
        <v>300</v>
      </c>
      <c r="C3" s="60">
        <f>'โครงสร้าง '!E2</f>
        <v>284</v>
      </c>
      <c r="D3" s="61">
        <v>170</v>
      </c>
      <c r="E3" s="61">
        <f>'โครงสร้าง '!F2</f>
        <v>165</v>
      </c>
    </row>
    <row r="4" spans="1:5">
      <c r="A4" s="59" t="s">
        <v>833</v>
      </c>
      <c r="B4" s="60">
        <v>300</v>
      </c>
      <c r="C4" s="60">
        <f>บริหารจัดการ!G2</f>
        <v>170</v>
      </c>
      <c r="D4" s="61">
        <v>170</v>
      </c>
      <c r="E4" s="61">
        <f>บริหารจัดการ!H2</f>
        <v>110</v>
      </c>
    </row>
    <row r="5" spans="1:5">
      <c r="A5" s="56" t="s">
        <v>885</v>
      </c>
      <c r="B5" s="60">
        <v>300</v>
      </c>
      <c r="C5" s="60">
        <f>การบริการ!G2</f>
        <v>150</v>
      </c>
      <c r="D5" s="61">
        <v>170</v>
      </c>
      <c r="E5" s="61">
        <f>การบริการ!H2</f>
        <v>110</v>
      </c>
    </row>
    <row r="6" spans="1:5">
      <c r="A6" s="59" t="s">
        <v>834</v>
      </c>
      <c r="B6" s="60">
        <v>100</v>
      </c>
      <c r="C6" s="60">
        <f>บุคลากร!G2</f>
        <v>10</v>
      </c>
      <c r="D6" s="61">
        <v>0</v>
      </c>
      <c r="E6" s="61">
        <v>0</v>
      </c>
    </row>
    <row r="7" spans="1:5">
      <c r="A7" s="59"/>
      <c r="B7" s="60">
        <f>SUM(B3:B6)</f>
        <v>1000</v>
      </c>
      <c r="C7" s="60">
        <f>SUM(C3:C6)</f>
        <v>614</v>
      </c>
      <c r="D7" s="61">
        <f>SUM(D3:D6)</f>
        <v>510</v>
      </c>
      <c r="E7" s="61">
        <f>SUM(E3:E6)</f>
        <v>385</v>
      </c>
    </row>
    <row r="10" spans="1:5">
      <c r="D10" s="56" t="s">
        <v>891</v>
      </c>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O77"/>
  <sheetViews>
    <sheetView zoomScale="80" zoomScaleNormal="80" workbookViewId="0">
      <pane ySplit="2" topLeftCell="A3" activePane="bottomLeft" state="frozen"/>
      <selection pane="bottomLeft" activeCell="F2" sqref="F2"/>
    </sheetView>
  </sheetViews>
  <sheetFormatPr defaultColWidth="12.5703125" defaultRowHeight="29.25"/>
  <cols>
    <col min="1" max="1" width="6.140625" style="34" bestFit="1" customWidth="1"/>
    <col min="2" max="2" width="34" style="34" customWidth="1"/>
    <col min="3" max="3" width="8.85546875" style="34" bestFit="1" customWidth="1"/>
    <col min="4" max="4" width="12.140625" style="34" customWidth="1"/>
    <col min="5" max="5" width="17.85546875" style="221" customWidth="1"/>
    <col min="6" max="6" width="16.42578125" style="62" customWidth="1"/>
    <col min="7" max="7" width="39.28515625" style="63" customWidth="1"/>
    <col min="8" max="8" width="30.7109375" style="63" customWidth="1"/>
    <col min="9" max="9" width="15.85546875" style="34" bestFit="1" customWidth="1"/>
    <col min="10" max="10" width="13.140625" style="34" bestFit="1" customWidth="1"/>
    <col min="11" max="11" width="16" style="34" bestFit="1" customWidth="1"/>
    <col min="12" max="12" width="22.42578125" style="34" hidden="1" customWidth="1"/>
    <col min="13" max="13" width="8.5703125" style="257" customWidth="1"/>
    <col min="14" max="14" width="5.28515625" style="257" customWidth="1"/>
    <col min="15" max="15" width="6" style="257" customWidth="1"/>
    <col min="16" max="16384" width="12.5703125" style="34"/>
  </cols>
  <sheetData>
    <row r="1" spans="1:15" ht="69.75">
      <c r="A1" s="32" t="s">
        <v>0</v>
      </c>
      <c r="B1" s="33" t="s">
        <v>1</v>
      </c>
      <c r="C1" s="33" t="s">
        <v>2</v>
      </c>
      <c r="D1" s="50" t="s">
        <v>3</v>
      </c>
      <c r="E1" s="246" t="s">
        <v>862</v>
      </c>
      <c r="F1" s="264" t="s">
        <v>830</v>
      </c>
      <c r="G1" s="65" t="s">
        <v>836</v>
      </c>
      <c r="H1" s="65" t="s">
        <v>864</v>
      </c>
      <c r="I1" s="54" t="s">
        <v>6</v>
      </c>
      <c r="J1" s="33" t="s">
        <v>7</v>
      </c>
      <c r="K1" s="33" t="s">
        <v>8</v>
      </c>
      <c r="L1" s="29" t="s">
        <v>9</v>
      </c>
      <c r="M1" s="251" t="s">
        <v>846</v>
      </c>
      <c r="N1" s="251" t="s">
        <v>844</v>
      </c>
      <c r="O1" s="251" t="s">
        <v>845</v>
      </c>
    </row>
    <row r="2" spans="1:15">
      <c r="A2" s="35" t="s">
        <v>10</v>
      </c>
      <c r="B2" s="36" t="s">
        <v>11</v>
      </c>
      <c r="C2" s="37">
        <f>C3+C19+C32+C39+C42+C60+C68+C72</f>
        <v>300</v>
      </c>
      <c r="D2" s="51">
        <f>SUM(D3:D77)</f>
        <v>170</v>
      </c>
      <c r="E2" s="247">
        <f>E3+E19+E32+E39+E42+E60+E68+E72</f>
        <v>284</v>
      </c>
      <c r="F2" s="265">
        <f>SUM(F3:F77)</f>
        <v>165</v>
      </c>
      <c r="G2" s="66"/>
      <c r="H2" s="66"/>
      <c r="I2" s="38"/>
      <c r="J2" s="38"/>
      <c r="K2" s="37" t="b">
        <v>0</v>
      </c>
      <c r="L2" s="30"/>
      <c r="M2" s="252">
        <f>M3+M19+M32+M39+M42+M60+M68+M72</f>
        <v>279</v>
      </c>
      <c r="N2" s="253"/>
      <c r="O2" s="253"/>
    </row>
    <row r="3" spans="1:15">
      <c r="A3" s="39" t="s">
        <v>12</v>
      </c>
      <c r="B3" s="40" t="s">
        <v>13</v>
      </c>
      <c r="C3" s="41">
        <f>SUM(C4:C18)</f>
        <v>73</v>
      </c>
      <c r="D3" s="52"/>
      <c r="E3" s="248">
        <f>SUM(E4:E18)</f>
        <v>65</v>
      </c>
      <c r="F3" s="266"/>
      <c r="G3" s="67"/>
      <c r="H3" s="67"/>
      <c r="I3" s="55"/>
      <c r="J3" s="42"/>
      <c r="K3" s="41" t="b">
        <v>0</v>
      </c>
      <c r="L3" s="43"/>
      <c r="M3" s="254">
        <f>SUM(M4:M18)</f>
        <v>65</v>
      </c>
      <c r="N3" s="255"/>
      <c r="O3" s="255"/>
    </row>
    <row r="4" spans="1:15" ht="46.5">
      <c r="A4" s="207" t="s">
        <v>14</v>
      </c>
      <c r="B4" s="208" t="s">
        <v>15</v>
      </c>
      <c r="C4" s="46">
        <v>10</v>
      </c>
      <c r="D4" s="53">
        <v>10</v>
      </c>
      <c r="E4" s="249">
        <v>10</v>
      </c>
      <c r="F4" s="267">
        <f>E4</f>
        <v>10</v>
      </c>
      <c r="G4" s="232"/>
      <c r="H4" s="68"/>
      <c r="I4" s="47" t="s">
        <v>16</v>
      </c>
      <c r="J4" s="47"/>
      <c r="K4" s="48" t="b">
        <v>1</v>
      </c>
      <c r="L4" s="31" t="s">
        <v>17</v>
      </c>
      <c r="M4" s="256">
        <v>10</v>
      </c>
      <c r="N4" s="256" t="s">
        <v>847</v>
      </c>
      <c r="O4" s="256"/>
    </row>
    <row r="5" spans="1:15" ht="114.75" customHeight="1">
      <c r="A5" s="44" t="s">
        <v>18</v>
      </c>
      <c r="B5" s="45" t="s">
        <v>19</v>
      </c>
      <c r="C5" s="46">
        <v>5</v>
      </c>
      <c r="D5" s="53">
        <v>0</v>
      </c>
      <c r="E5" s="249">
        <v>0</v>
      </c>
      <c r="F5" s="267">
        <v>0</v>
      </c>
      <c r="G5" s="68"/>
      <c r="H5" s="68"/>
      <c r="I5" s="47"/>
      <c r="J5" s="47"/>
      <c r="K5" s="46" t="b">
        <v>0</v>
      </c>
      <c r="L5" s="31"/>
      <c r="M5" s="256">
        <v>0</v>
      </c>
      <c r="N5" s="256"/>
      <c r="O5" s="256"/>
    </row>
    <row r="6" spans="1:15" ht="116.25">
      <c r="A6" s="207" t="s">
        <v>20</v>
      </c>
      <c r="B6" s="208" t="s">
        <v>21</v>
      </c>
      <c r="C6" s="46">
        <v>10</v>
      </c>
      <c r="D6" s="53">
        <v>10</v>
      </c>
      <c r="E6" s="249">
        <v>10</v>
      </c>
      <c r="F6" s="267">
        <f t="shared" ref="F6:F9" si="0">E6</f>
        <v>10</v>
      </c>
      <c r="G6" s="232"/>
      <c r="H6" s="68"/>
      <c r="I6" s="47" t="s">
        <v>22</v>
      </c>
      <c r="J6" s="47"/>
      <c r="K6" s="48" t="b">
        <v>1</v>
      </c>
      <c r="L6" s="31" t="s">
        <v>17</v>
      </c>
      <c r="M6" s="256">
        <v>10</v>
      </c>
      <c r="N6" s="256" t="s">
        <v>847</v>
      </c>
      <c r="O6" s="256"/>
    </row>
    <row r="7" spans="1:15" ht="46.5">
      <c r="A7" s="207" t="s">
        <v>23</v>
      </c>
      <c r="B7" s="208" t="s">
        <v>24</v>
      </c>
      <c r="C7" s="46">
        <v>5</v>
      </c>
      <c r="D7" s="53">
        <v>5</v>
      </c>
      <c r="E7" s="249">
        <v>5</v>
      </c>
      <c r="F7" s="267">
        <f t="shared" si="0"/>
        <v>5</v>
      </c>
      <c r="G7" s="232"/>
      <c r="H7" s="68"/>
      <c r="I7" s="47"/>
      <c r="J7" s="47"/>
      <c r="K7" s="48" t="b">
        <v>1</v>
      </c>
      <c r="L7" s="31"/>
      <c r="M7" s="256">
        <v>5</v>
      </c>
      <c r="N7" s="256" t="s">
        <v>847</v>
      </c>
      <c r="O7" s="256"/>
    </row>
    <row r="8" spans="1:15" ht="46.5">
      <c r="A8" s="207" t="s">
        <v>25</v>
      </c>
      <c r="B8" s="208" t="s">
        <v>26</v>
      </c>
      <c r="C8" s="46">
        <v>5</v>
      </c>
      <c r="D8" s="53">
        <v>5</v>
      </c>
      <c r="E8" s="249">
        <v>5</v>
      </c>
      <c r="F8" s="267">
        <f t="shared" si="0"/>
        <v>5</v>
      </c>
      <c r="G8" s="232"/>
      <c r="H8" s="68"/>
      <c r="I8" s="47" t="s">
        <v>27</v>
      </c>
      <c r="J8" s="47"/>
      <c r="K8" s="48" t="b">
        <v>1</v>
      </c>
      <c r="L8" s="31" t="s">
        <v>17</v>
      </c>
      <c r="M8" s="256">
        <v>5</v>
      </c>
      <c r="N8" s="256" t="s">
        <v>847</v>
      </c>
      <c r="O8" s="256"/>
    </row>
    <row r="9" spans="1:15" ht="69.75">
      <c r="A9" s="207" t="s">
        <v>28</v>
      </c>
      <c r="B9" s="208" t="s">
        <v>823</v>
      </c>
      <c r="C9" s="46">
        <v>5</v>
      </c>
      <c r="D9" s="53">
        <v>5</v>
      </c>
      <c r="E9" s="249">
        <v>5</v>
      </c>
      <c r="F9" s="267">
        <f t="shared" si="0"/>
        <v>5</v>
      </c>
      <c r="G9" s="232"/>
      <c r="H9" s="68"/>
      <c r="I9" s="47" t="s">
        <v>27</v>
      </c>
      <c r="J9" s="47"/>
      <c r="K9" s="48" t="b">
        <v>1</v>
      </c>
      <c r="L9" s="31" t="s">
        <v>17</v>
      </c>
      <c r="M9" s="256">
        <v>5</v>
      </c>
      <c r="N9" s="256"/>
      <c r="O9" s="256"/>
    </row>
    <row r="10" spans="1:15" ht="46.5">
      <c r="A10" s="44" t="s">
        <v>29</v>
      </c>
      <c r="B10" s="45" t="s">
        <v>30</v>
      </c>
      <c r="C10" s="46">
        <v>3</v>
      </c>
      <c r="D10" s="53">
        <v>0</v>
      </c>
      <c r="E10" s="249">
        <v>0</v>
      </c>
      <c r="F10" s="267">
        <v>0</v>
      </c>
      <c r="G10" s="69" t="s">
        <v>866</v>
      </c>
      <c r="H10" s="68" t="s">
        <v>865</v>
      </c>
      <c r="I10" s="47" t="s">
        <v>27</v>
      </c>
      <c r="J10" s="47"/>
      <c r="K10" s="46" t="b">
        <v>0</v>
      </c>
      <c r="L10" s="31" t="s">
        <v>17</v>
      </c>
      <c r="M10" s="256">
        <v>0</v>
      </c>
      <c r="N10" s="256" t="s">
        <v>847</v>
      </c>
      <c r="O10" s="256"/>
    </row>
    <row r="11" spans="1:15" ht="93">
      <c r="A11" s="207" t="s">
        <v>31</v>
      </c>
      <c r="B11" s="208" t="s">
        <v>32</v>
      </c>
      <c r="C11" s="46">
        <v>5</v>
      </c>
      <c r="D11" s="53">
        <v>5</v>
      </c>
      <c r="E11" s="249">
        <v>5</v>
      </c>
      <c r="F11" s="267">
        <f t="shared" ref="F11:F12" si="1">E11</f>
        <v>5</v>
      </c>
      <c r="G11" s="232"/>
      <c r="H11" s="68"/>
      <c r="I11" s="47" t="s">
        <v>27</v>
      </c>
      <c r="J11" s="47"/>
      <c r="K11" s="48" t="b">
        <v>1</v>
      </c>
      <c r="L11" s="31" t="s">
        <v>17</v>
      </c>
      <c r="M11" s="256">
        <v>5</v>
      </c>
      <c r="N11" s="256" t="s">
        <v>847</v>
      </c>
      <c r="O11" s="256"/>
    </row>
    <row r="12" spans="1:15" ht="46.5">
      <c r="A12" s="207" t="s">
        <v>33</v>
      </c>
      <c r="B12" s="208" t="s">
        <v>809</v>
      </c>
      <c r="C12" s="46">
        <v>3</v>
      </c>
      <c r="D12" s="53">
        <v>3</v>
      </c>
      <c r="E12" s="249">
        <v>3</v>
      </c>
      <c r="F12" s="267">
        <f t="shared" si="1"/>
        <v>3</v>
      </c>
      <c r="G12" s="232"/>
      <c r="H12" s="68"/>
      <c r="I12" s="47" t="s">
        <v>27</v>
      </c>
      <c r="J12" s="47"/>
      <c r="K12" s="48" t="b">
        <v>1</v>
      </c>
      <c r="L12" s="31"/>
      <c r="M12" s="256">
        <v>3</v>
      </c>
      <c r="N12" s="256"/>
      <c r="O12" s="256"/>
    </row>
    <row r="13" spans="1:15" ht="69.75">
      <c r="A13" s="44" t="s">
        <v>35</v>
      </c>
      <c r="B13" s="45" t="s">
        <v>34</v>
      </c>
      <c r="C13" s="46">
        <v>2</v>
      </c>
      <c r="D13" s="53">
        <v>0</v>
      </c>
      <c r="E13" s="249">
        <v>2</v>
      </c>
      <c r="F13" s="267">
        <v>0</v>
      </c>
      <c r="G13" s="68"/>
      <c r="H13" s="68"/>
      <c r="I13" s="47" t="s">
        <v>27</v>
      </c>
      <c r="J13" s="47"/>
      <c r="K13" s="46" t="b">
        <v>0</v>
      </c>
      <c r="L13" s="31" t="s">
        <v>17</v>
      </c>
      <c r="M13" s="256">
        <v>2</v>
      </c>
      <c r="N13" s="256" t="s">
        <v>847</v>
      </c>
      <c r="O13" s="256"/>
    </row>
    <row r="14" spans="1:15" ht="116.25">
      <c r="A14" s="207" t="s">
        <v>36</v>
      </c>
      <c r="B14" s="208" t="s">
        <v>817</v>
      </c>
      <c r="C14" s="46">
        <v>2</v>
      </c>
      <c r="D14" s="53">
        <v>2</v>
      </c>
      <c r="E14" s="249">
        <v>2</v>
      </c>
      <c r="F14" s="267">
        <f>E14</f>
        <v>2</v>
      </c>
      <c r="G14" s="232"/>
      <c r="H14" s="68"/>
      <c r="I14" s="47" t="s">
        <v>27</v>
      </c>
      <c r="J14" s="47"/>
      <c r="K14" s="48" t="b">
        <v>1</v>
      </c>
      <c r="L14" s="31" t="s">
        <v>17</v>
      </c>
      <c r="M14" s="256">
        <v>2</v>
      </c>
      <c r="N14" s="256"/>
      <c r="O14" s="256"/>
    </row>
    <row r="15" spans="1:15" ht="69.75">
      <c r="A15" s="44" t="s">
        <v>38</v>
      </c>
      <c r="B15" s="45" t="s">
        <v>37</v>
      </c>
      <c r="C15" s="46">
        <v>3</v>
      </c>
      <c r="D15" s="53">
        <v>0</v>
      </c>
      <c r="E15" s="249">
        <v>3</v>
      </c>
      <c r="F15" s="267">
        <v>0</v>
      </c>
      <c r="G15" s="68"/>
      <c r="H15" s="68"/>
      <c r="I15" s="47" t="s">
        <v>27</v>
      </c>
      <c r="J15" s="47"/>
      <c r="K15" s="46" t="b">
        <v>0</v>
      </c>
      <c r="L15" s="31" t="s">
        <v>17</v>
      </c>
      <c r="M15" s="256">
        <v>3</v>
      </c>
      <c r="N15" s="256"/>
      <c r="O15" s="256"/>
    </row>
    <row r="16" spans="1:15" ht="69.75">
      <c r="A16" s="207" t="s">
        <v>40</v>
      </c>
      <c r="B16" s="208" t="s">
        <v>39</v>
      </c>
      <c r="C16" s="46">
        <v>5</v>
      </c>
      <c r="D16" s="53">
        <v>5</v>
      </c>
      <c r="E16" s="249">
        <v>5</v>
      </c>
      <c r="F16" s="267">
        <f>E16</f>
        <v>5</v>
      </c>
      <c r="G16" s="232"/>
      <c r="H16" s="68"/>
      <c r="I16" s="47" t="s">
        <v>27</v>
      </c>
      <c r="J16" s="47"/>
      <c r="K16" s="48" t="b">
        <v>1</v>
      </c>
      <c r="L16" s="31" t="s">
        <v>17</v>
      </c>
      <c r="M16" s="256">
        <v>5</v>
      </c>
      <c r="N16" s="256"/>
      <c r="O16" s="256"/>
    </row>
    <row r="17" spans="1:15" ht="186">
      <c r="A17" s="44" t="s">
        <v>42</v>
      </c>
      <c r="B17" s="45" t="s">
        <v>824</v>
      </c>
      <c r="C17" s="46">
        <v>5</v>
      </c>
      <c r="D17" s="53">
        <v>0</v>
      </c>
      <c r="E17" s="249">
        <v>5</v>
      </c>
      <c r="F17" s="267">
        <v>0</v>
      </c>
      <c r="G17" s="68"/>
      <c r="H17" s="68"/>
      <c r="I17" s="47" t="s">
        <v>27</v>
      </c>
      <c r="J17" s="47"/>
      <c r="K17" s="46" t="b">
        <v>0</v>
      </c>
      <c r="L17" s="31" t="s">
        <v>17</v>
      </c>
      <c r="M17" s="256">
        <v>5</v>
      </c>
      <c r="N17" s="256"/>
      <c r="O17" s="256"/>
    </row>
    <row r="18" spans="1:15" ht="139.5">
      <c r="A18" s="207" t="s">
        <v>810</v>
      </c>
      <c r="B18" s="208" t="s">
        <v>825</v>
      </c>
      <c r="C18" s="46">
        <v>5</v>
      </c>
      <c r="D18" s="53">
        <v>5</v>
      </c>
      <c r="E18" s="249">
        <v>5</v>
      </c>
      <c r="F18" s="267">
        <f>E18</f>
        <v>5</v>
      </c>
      <c r="G18" s="232"/>
      <c r="H18" s="68"/>
      <c r="I18" s="47"/>
      <c r="J18" s="47"/>
      <c r="K18" s="48" t="b">
        <v>1</v>
      </c>
      <c r="L18" s="31"/>
      <c r="M18" s="256">
        <v>5</v>
      </c>
      <c r="N18" s="256"/>
      <c r="O18" s="256"/>
    </row>
    <row r="19" spans="1:15" ht="69.75">
      <c r="A19" s="39" t="s">
        <v>43</v>
      </c>
      <c r="B19" s="40" t="s">
        <v>44</v>
      </c>
      <c r="C19" s="41">
        <f>C20+C21+C22+C23+C24+C25+C26+C27+C28+C29+C30+C31</f>
        <v>50</v>
      </c>
      <c r="D19" s="52">
        <v>0</v>
      </c>
      <c r="E19" s="248">
        <f>E20+E21+E22+E23+E24+E25+E26+E27+E28+E29+E30+E31</f>
        <v>50</v>
      </c>
      <c r="F19" s="266">
        <v>0</v>
      </c>
      <c r="G19" s="67"/>
      <c r="H19" s="67"/>
      <c r="I19" s="55" t="s">
        <v>45</v>
      </c>
      <c r="J19" s="42"/>
      <c r="K19" s="41" t="b">
        <v>0</v>
      </c>
      <c r="L19" s="43" t="s">
        <v>17</v>
      </c>
      <c r="M19" s="254">
        <f>M20+M21+M22+M23+M24+M25+M26+M27+M28+M29+M30+M31</f>
        <v>50</v>
      </c>
      <c r="N19" s="255"/>
      <c r="O19" s="255"/>
    </row>
    <row r="20" spans="1:15" ht="93">
      <c r="A20" s="207" t="s">
        <v>46</v>
      </c>
      <c r="B20" s="208" t="s">
        <v>47</v>
      </c>
      <c r="C20" s="46">
        <v>5</v>
      </c>
      <c r="D20" s="53">
        <v>5</v>
      </c>
      <c r="E20" s="249">
        <v>5</v>
      </c>
      <c r="F20" s="267">
        <f t="shared" ref="F20:F22" si="2">E20</f>
        <v>5</v>
      </c>
      <c r="G20" s="232"/>
      <c r="H20" s="68"/>
      <c r="I20" s="47"/>
      <c r="J20" s="47"/>
      <c r="K20" s="48" t="b">
        <v>1</v>
      </c>
      <c r="L20" s="31"/>
      <c r="M20" s="256">
        <v>5</v>
      </c>
      <c r="N20" s="256"/>
      <c r="O20" s="256"/>
    </row>
    <row r="21" spans="1:15" ht="93">
      <c r="A21" s="207" t="s">
        <v>48</v>
      </c>
      <c r="B21" s="208" t="s">
        <v>49</v>
      </c>
      <c r="C21" s="46">
        <v>5</v>
      </c>
      <c r="D21" s="53">
        <v>5</v>
      </c>
      <c r="E21" s="249">
        <v>5</v>
      </c>
      <c r="F21" s="267">
        <f t="shared" si="2"/>
        <v>5</v>
      </c>
      <c r="G21" s="232"/>
      <c r="H21" s="68"/>
      <c r="I21" s="47"/>
      <c r="J21" s="47"/>
      <c r="K21" s="48" t="b">
        <v>1</v>
      </c>
      <c r="L21" s="31"/>
      <c r="M21" s="256">
        <v>5</v>
      </c>
      <c r="N21" s="256"/>
      <c r="O21" s="256"/>
    </row>
    <row r="22" spans="1:15" ht="93">
      <c r="A22" s="207" t="s">
        <v>50</v>
      </c>
      <c r="B22" s="208" t="s">
        <v>51</v>
      </c>
      <c r="C22" s="46">
        <v>5</v>
      </c>
      <c r="D22" s="53">
        <v>5</v>
      </c>
      <c r="E22" s="249">
        <v>5</v>
      </c>
      <c r="F22" s="267">
        <f t="shared" si="2"/>
        <v>5</v>
      </c>
      <c r="G22" s="232"/>
      <c r="H22" s="68"/>
      <c r="I22" s="47"/>
      <c r="J22" s="47"/>
      <c r="K22" s="48" t="b">
        <v>1</v>
      </c>
      <c r="L22" s="31"/>
      <c r="M22" s="256">
        <v>5</v>
      </c>
      <c r="N22" s="256"/>
      <c r="O22" s="256"/>
    </row>
    <row r="23" spans="1:15" ht="46.5">
      <c r="A23" s="44" t="s">
        <v>52</v>
      </c>
      <c r="B23" s="45" t="s">
        <v>53</v>
      </c>
      <c r="C23" s="46">
        <v>5</v>
      </c>
      <c r="D23" s="53">
        <v>0</v>
      </c>
      <c r="E23" s="249">
        <v>5</v>
      </c>
      <c r="F23" s="267">
        <v>0</v>
      </c>
      <c r="G23" s="68"/>
      <c r="H23" s="68"/>
      <c r="I23" s="47"/>
      <c r="J23" s="47"/>
      <c r="K23" s="46" t="b">
        <v>0</v>
      </c>
      <c r="L23" s="31"/>
      <c r="M23" s="256">
        <v>5</v>
      </c>
      <c r="N23" s="256"/>
      <c r="O23" s="256"/>
    </row>
    <row r="24" spans="1:15" ht="116.25">
      <c r="A24" s="44" t="s">
        <v>54</v>
      </c>
      <c r="B24" s="45" t="s">
        <v>55</v>
      </c>
      <c r="C24" s="46">
        <v>3</v>
      </c>
      <c r="D24" s="53">
        <v>0</v>
      </c>
      <c r="E24" s="249">
        <v>3</v>
      </c>
      <c r="F24" s="267">
        <v>0</v>
      </c>
      <c r="G24" s="68"/>
      <c r="H24" s="68"/>
      <c r="I24" s="47"/>
      <c r="J24" s="47"/>
      <c r="K24" s="46" t="b">
        <v>0</v>
      </c>
      <c r="L24" s="31"/>
      <c r="M24" s="256">
        <v>3</v>
      </c>
      <c r="N24" s="256"/>
      <c r="O24" s="256"/>
    </row>
    <row r="25" spans="1:15" ht="69.75">
      <c r="A25" s="44" t="s">
        <v>56</v>
      </c>
      <c r="B25" s="45" t="s">
        <v>57</v>
      </c>
      <c r="C25" s="46">
        <v>3</v>
      </c>
      <c r="D25" s="53">
        <v>0</v>
      </c>
      <c r="E25" s="249">
        <v>3</v>
      </c>
      <c r="F25" s="267">
        <v>0</v>
      </c>
      <c r="G25" s="68"/>
      <c r="H25" s="68"/>
      <c r="I25" s="47"/>
      <c r="J25" s="47"/>
      <c r="K25" s="46" t="b">
        <v>0</v>
      </c>
      <c r="L25" s="31"/>
      <c r="M25" s="256">
        <v>3</v>
      </c>
      <c r="N25" s="256"/>
      <c r="O25" s="256"/>
    </row>
    <row r="26" spans="1:15" ht="69.75">
      <c r="A26" s="207" t="s">
        <v>58</v>
      </c>
      <c r="B26" s="208" t="s">
        <v>59</v>
      </c>
      <c r="C26" s="46">
        <v>5</v>
      </c>
      <c r="D26" s="53">
        <v>5</v>
      </c>
      <c r="E26" s="249">
        <v>5</v>
      </c>
      <c r="F26" s="267">
        <f t="shared" ref="F26:F27" si="3">E26</f>
        <v>5</v>
      </c>
      <c r="G26" s="232"/>
      <c r="H26" s="68"/>
      <c r="I26" s="47"/>
      <c r="J26" s="47"/>
      <c r="K26" s="48" t="b">
        <v>1</v>
      </c>
      <c r="L26" s="31"/>
      <c r="M26" s="256">
        <v>5</v>
      </c>
      <c r="N26" s="256"/>
      <c r="O26" s="256"/>
    </row>
    <row r="27" spans="1:15" ht="162.75">
      <c r="A27" s="207" t="s">
        <v>60</v>
      </c>
      <c r="B27" s="208" t="s">
        <v>61</v>
      </c>
      <c r="C27" s="46">
        <v>5</v>
      </c>
      <c r="D27" s="53">
        <v>5</v>
      </c>
      <c r="E27" s="249">
        <v>5</v>
      </c>
      <c r="F27" s="267">
        <f t="shared" si="3"/>
        <v>5</v>
      </c>
      <c r="G27" s="232"/>
      <c r="H27" s="68"/>
      <c r="I27" s="47"/>
      <c r="J27" s="47"/>
      <c r="K27" s="48" t="b">
        <v>1</v>
      </c>
      <c r="L27" s="31"/>
      <c r="M27" s="256">
        <v>5</v>
      </c>
      <c r="N27" s="256"/>
      <c r="O27" s="256"/>
    </row>
    <row r="28" spans="1:15" ht="69.75">
      <c r="A28" s="44" t="s">
        <v>62</v>
      </c>
      <c r="B28" s="45" t="s">
        <v>63</v>
      </c>
      <c r="C28" s="46">
        <v>3</v>
      </c>
      <c r="D28" s="53">
        <v>0</v>
      </c>
      <c r="E28" s="249">
        <v>3</v>
      </c>
      <c r="F28" s="267">
        <v>0</v>
      </c>
      <c r="G28" s="68"/>
      <c r="H28" s="68"/>
      <c r="I28" s="47"/>
      <c r="J28" s="47"/>
      <c r="K28" s="46" t="b">
        <v>0</v>
      </c>
      <c r="L28" s="31"/>
      <c r="M28" s="256">
        <v>3</v>
      </c>
      <c r="N28" s="256"/>
      <c r="O28" s="256"/>
    </row>
    <row r="29" spans="1:15" ht="69.75">
      <c r="A29" s="44" t="s">
        <v>64</v>
      </c>
      <c r="B29" s="45" t="s">
        <v>65</v>
      </c>
      <c r="C29" s="46">
        <v>3</v>
      </c>
      <c r="D29" s="53">
        <v>0</v>
      </c>
      <c r="E29" s="249">
        <v>3</v>
      </c>
      <c r="F29" s="267">
        <v>0</v>
      </c>
      <c r="G29" s="68"/>
      <c r="H29" s="68"/>
      <c r="I29" s="47" t="s">
        <v>27</v>
      </c>
      <c r="J29" s="47"/>
      <c r="K29" s="46" t="b">
        <v>0</v>
      </c>
      <c r="L29" s="31" t="s">
        <v>17</v>
      </c>
      <c r="M29" s="256">
        <v>3</v>
      </c>
      <c r="N29" s="256"/>
      <c r="O29" s="256"/>
    </row>
    <row r="30" spans="1:15" ht="46.5">
      <c r="A30" s="44" t="s">
        <v>66</v>
      </c>
      <c r="B30" s="45" t="s">
        <v>67</v>
      </c>
      <c r="C30" s="46">
        <v>3</v>
      </c>
      <c r="D30" s="53">
        <v>0</v>
      </c>
      <c r="E30" s="249">
        <v>3</v>
      </c>
      <c r="F30" s="267">
        <v>0</v>
      </c>
      <c r="G30" s="68"/>
      <c r="H30" s="68"/>
      <c r="I30" s="47"/>
      <c r="J30" s="47"/>
      <c r="K30" s="46" t="b">
        <v>0</v>
      </c>
      <c r="L30" s="31"/>
      <c r="M30" s="256">
        <v>3</v>
      </c>
      <c r="N30" s="256"/>
      <c r="O30" s="256"/>
    </row>
    <row r="31" spans="1:15" ht="46.5">
      <c r="A31" s="207" t="s">
        <v>68</v>
      </c>
      <c r="B31" s="208" t="s">
        <v>69</v>
      </c>
      <c r="C31" s="46">
        <v>5</v>
      </c>
      <c r="D31" s="53">
        <v>5</v>
      </c>
      <c r="E31" s="249">
        <v>5</v>
      </c>
      <c r="F31" s="267">
        <f>E31</f>
        <v>5</v>
      </c>
      <c r="G31" s="232"/>
      <c r="H31" s="68"/>
      <c r="I31" s="47"/>
      <c r="J31" s="47"/>
      <c r="K31" s="48" t="b">
        <v>1</v>
      </c>
      <c r="L31" s="31"/>
      <c r="M31" s="256">
        <v>5</v>
      </c>
      <c r="N31" s="256"/>
      <c r="O31" s="256"/>
    </row>
    <row r="32" spans="1:15" ht="29.25" customHeight="1">
      <c r="A32" s="39" t="s">
        <v>70</v>
      </c>
      <c r="B32" s="40" t="s">
        <v>71</v>
      </c>
      <c r="C32" s="41">
        <f>C33+C34+C35+C36+C37+C38</f>
        <v>31</v>
      </c>
      <c r="D32" s="52">
        <v>0</v>
      </c>
      <c r="E32" s="248">
        <f>E33+E34+E35+E36+E37+E38</f>
        <v>23</v>
      </c>
      <c r="F32" s="266">
        <v>0</v>
      </c>
      <c r="G32" s="67"/>
      <c r="H32" s="67"/>
      <c r="I32" s="55" t="s">
        <v>72</v>
      </c>
      <c r="J32" s="42"/>
      <c r="K32" s="41" t="b">
        <v>0</v>
      </c>
      <c r="L32" s="43" t="s">
        <v>17</v>
      </c>
      <c r="M32" s="254">
        <f>M33+M34+M35+M36+M37+M38</f>
        <v>23</v>
      </c>
      <c r="N32" s="255"/>
      <c r="O32" s="255"/>
    </row>
    <row r="33" spans="1:15" ht="139.5">
      <c r="A33" s="207" t="s">
        <v>73</v>
      </c>
      <c r="B33" s="208" t="s">
        <v>74</v>
      </c>
      <c r="C33" s="46">
        <v>10</v>
      </c>
      <c r="D33" s="53">
        <v>10</v>
      </c>
      <c r="E33" s="249">
        <v>10</v>
      </c>
      <c r="F33" s="267">
        <f>E33</f>
        <v>10</v>
      </c>
      <c r="G33" s="232"/>
      <c r="H33" s="68"/>
      <c r="I33" s="47"/>
      <c r="J33" s="47"/>
      <c r="K33" s="48" t="b">
        <v>1</v>
      </c>
      <c r="L33" s="31"/>
      <c r="M33" s="256">
        <v>10</v>
      </c>
      <c r="N33" s="256"/>
      <c r="O33" s="256"/>
    </row>
    <row r="34" spans="1:15" ht="302.25">
      <c r="A34" s="44" t="s">
        <v>75</v>
      </c>
      <c r="B34" s="45" t="s">
        <v>76</v>
      </c>
      <c r="C34" s="46">
        <v>3</v>
      </c>
      <c r="D34" s="53">
        <v>0</v>
      </c>
      <c r="E34" s="249">
        <v>0</v>
      </c>
      <c r="F34" s="267">
        <v>0</v>
      </c>
      <c r="G34" s="69" t="s">
        <v>866</v>
      </c>
      <c r="H34" s="68" t="s">
        <v>865</v>
      </c>
      <c r="I34" s="47"/>
      <c r="J34" s="47"/>
      <c r="K34" s="46" t="b">
        <v>0</v>
      </c>
      <c r="L34" s="31"/>
      <c r="M34" s="256">
        <v>0</v>
      </c>
      <c r="N34" s="256"/>
      <c r="O34" s="256"/>
    </row>
    <row r="35" spans="1:15" ht="69.75">
      <c r="A35" s="207" t="s">
        <v>77</v>
      </c>
      <c r="B35" s="208" t="s">
        <v>78</v>
      </c>
      <c r="C35" s="46">
        <v>5</v>
      </c>
      <c r="D35" s="53">
        <v>5</v>
      </c>
      <c r="E35" s="249">
        <v>5</v>
      </c>
      <c r="F35" s="267">
        <f>E35</f>
        <v>5</v>
      </c>
      <c r="G35" s="232"/>
      <c r="H35" s="68"/>
      <c r="I35" s="47" t="s">
        <v>72</v>
      </c>
      <c r="J35" s="47"/>
      <c r="K35" s="48" t="b">
        <v>1</v>
      </c>
      <c r="L35" s="31" t="s">
        <v>17</v>
      </c>
      <c r="M35" s="256">
        <v>5</v>
      </c>
      <c r="N35" s="256"/>
      <c r="O35" s="256"/>
    </row>
    <row r="36" spans="1:15" ht="69.75">
      <c r="A36" s="44" t="s">
        <v>79</v>
      </c>
      <c r="B36" s="45" t="s">
        <v>826</v>
      </c>
      <c r="C36" s="46">
        <v>3</v>
      </c>
      <c r="D36" s="53">
        <v>0</v>
      </c>
      <c r="E36" s="249">
        <v>3</v>
      </c>
      <c r="F36" s="267">
        <v>0</v>
      </c>
      <c r="G36" s="68"/>
      <c r="H36" s="68"/>
      <c r="I36" s="47"/>
      <c r="J36" s="47"/>
      <c r="K36" s="46" t="b">
        <v>0</v>
      </c>
      <c r="L36" s="31"/>
      <c r="M36" s="256">
        <v>3</v>
      </c>
      <c r="N36" s="256"/>
      <c r="O36" s="256"/>
    </row>
    <row r="37" spans="1:15" ht="46.5">
      <c r="A37" s="207" t="s">
        <v>80</v>
      </c>
      <c r="B37" s="208" t="s">
        <v>81</v>
      </c>
      <c r="C37" s="46">
        <v>5</v>
      </c>
      <c r="D37" s="53">
        <v>5</v>
      </c>
      <c r="E37" s="249">
        <v>5</v>
      </c>
      <c r="F37" s="267">
        <f t="shared" ref="F37:F38" si="4">E37</f>
        <v>5</v>
      </c>
      <c r="G37" s="232"/>
      <c r="H37" s="68"/>
      <c r="I37" s="47" t="s">
        <v>72</v>
      </c>
      <c r="J37" s="47"/>
      <c r="K37" s="48" t="b">
        <v>1</v>
      </c>
      <c r="L37" s="31" t="s">
        <v>17</v>
      </c>
      <c r="M37" s="256">
        <v>5</v>
      </c>
      <c r="N37" s="256"/>
      <c r="O37" s="256"/>
    </row>
    <row r="38" spans="1:15" ht="69.75">
      <c r="A38" s="207" t="s">
        <v>82</v>
      </c>
      <c r="B38" s="208" t="s">
        <v>83</v>
      </c>
      <c r="C38" s="46">
        <v>5</v>
      </c>
      <c r="D38" s="53">
        <v>5</v>
      </c>
      <c r="E38" s="249">
        <v>0</v>
      </c>
      <c r="F38" s="267">
        <f t="shared" si="4"/>
        <v>0</v>
      </c>
      <c r="G38" s="232" t="s">
        <v>848</v>
      </c>
      <c r="H38" s="68" t="s">
        <v>865</v>
      </c>
      <c r="I38" s="47"/>
      <c r="J38" s="47"/>
      <c r="K38" s="48" t="b">
        <v>1</v>
      </c>
      <c r="L38" s="31"/>
      <c r="M38" s="256">
        <v>0</v>
      </c>
      <c r="N38" s="256"/>
      <c r="O38" s="256"/>
    </row>
    <row r="39" spans="1:15">
      <c r="A39" s="39" t="s">
        <v>84</v>
      </c>
      <c r="B39" s="40" t="s">
        <v>85</v>
      </c>
      <c r="C39" s="41">
        <f>C40+C41</f>
        <v>8</v>
      </c>
      <c r="D39" s="52">
        <v>0</v>
      </c>
      <c r="E39" s="248">
        <f>E40+E41</f>
        <v>8</v>
      </c>
      <c r="F39" s="266">
        <v>0</v>
      </c>
      <c r="G39" s="67"/>
      <c r="H39" s="67"/>
      <c r="I39" s="55"/>
      <c r="J39" s="42"/>
      <c r="K39" s="41" t="b">
        <v>0</v>
      </c>
      <c r="L39" s="43"/>
      <c r="M39" s="254">
        <f>M40+M41</f>
        <v>8</v>
      </c>
      <c r="N39" s="255"/>
      <c r="O39" s="255"/>
    </row>
    <row r="40" spans="1:15" ht="46.5">
      <c r="A40" s="207" t="s">
        <v>86</v>
      </c>
      <c r="B40" s="208" t="s">
        <v>87</v>
      </c>
      <c r="C40" s="46">
        <v>5</v>
      </c>
      <c r="D40" s="53">
        <v>5</v>
      </c>
      <c r="E40" s="249">
        <v>5</v>
      </c>
      <c r="F40" s="267">
        <f>E40</f>
        <v>5</v>
      </c>
      <c r="G40" s="232"/>
      <c r="H40" s="68"/>
      <c r="I40" s="47"/>
      <c r="J40" s="47"/>
      <c r="K40" s="48" t="b">
        <v>1</v>
      </c>
      <c r="L40" s="31"/>
      <c r="M40" s="256">
        <v>5</v>
      </c>
      <c r="N40" s="256"/>
      <c r="O40" s="256"/>
    </row>
    <row r="41" spans="1:15" ht="46.5">
      <c r="A41" s="44" t="s">
        <v>88</v>
      </c>
      <c r="B41" s="45" t="s">
        <v>89</v>
      </c>
      <c r="C41" s="46">
        <v>3</v>
      </c>
      <c r="D41" s="53">
        <v>0</v>
      </c>
      <c r="E41" s="249">
        <v>3</v>
      </c>
      <c r="F41" s="267">
        <v>0</v>
      </c>
      <c r="G41" s="68"/>
      <c r="H41" s="68"/>
      <c r="I41" s="47"/>
      <c r="J41" s="47"/>
      <c r="K41" s="46" t="b">
        <v>0</v>
      </c>
      <c r="L41" s="31" t="s">
        <v>17</v>
      </c>
      <c r="M41" s="256">
        <v>3</v>
      </c>
      <c r="N41" s="256"/>
      <c r="O41" s="256"/>
    </row>
    <row r="42" spans="1:15">
      <c r="A42" s="39" t="s">
        <v>90</v>
      </c>
      <c r="B42" s="40" t="s">
        <v>91</v>
      </c>
      <c r="C42" s="41">
        <f>SUM(C43:C59)</f>
        <v>74</v>
      </c>
      <c r="D42" s="52">
        <v>0</v>
      </c>
      <c r="E42" s="248">
        <f>SUM(E43:E59)</f>
        <v>74</v>
      </c>
      <c r="F42" s="266">
        <v>0</v>
      </c>
      <c r="G42" s="67"/>
      <c r="H42" s="67"/>
      <c r="I42" s="55"/>
      <c r="J42" s="42"/>
      <c r="K42" s="41" t="b">
        <v>0</v>
      </c>
      <c r="L42" s="43" t="s">
        <v>17</v>
      </c>
      <c r="M42" s="254">
        <f>SUM(M43:M59)</f>
        <v>69</v>
      </c>
      <c r="N42" s="255"/>
      <c r="O42" s="255"/>
    </row>
    <row r="43" spans="1:15" ht="69.75">
      <c r="A43" s="207" t="s">
        <v>92</v>
      </c>
      <c r="B43" s="208" t="s">
        <v>93</v>
      </c>
      <c r="C43" s="46">
        <v>5</v>
      </c>
      <c r="D43" s="53">
        <v>5</v>
      </c>
      <c r="E43" s="249">
        <v>5</v>
      </c>
      <c r="F43" s="267">
        <f>E43</f>
        <v>5</v>
      </c>
      <c r="G43" s="232"/>
      <c r="H43" s="68"/>
      <c r="I43" s="47" t="s">
        <v>94</v>
      </c>
      <c r="J43" s="47"/>
      <c r="K43" s="48" t="b">
        <v>1</v>
      </c>
      <c r="L43" s="31" t="s">
        <v>17</v>
      </c>
      <c r="M43" s="256">
        <v>5</v>
      </c>
      <c r="N43" s="256"/>
      <c r="O43" s="256"/>
    </row>
    <row r="44" spans="1:15" ht="74.25" customHeight="1">
      <c r="A44" s="44" t="s">
        <v>95</v>
      </c>
      <c r="B44" s="45" t="s">
        <v>96</v>
      </c>
      <c r="C44" s="46">
        <v>5</v>
      </c>
      <c r="D44" s="53">
        <v>0</v>
      </c>
      <c r="E44" s="249">
        <v>5</v>
      </c>
      <c r="F44" s="267">
        <v>0</v>
      </c>
      <c r="G44" s="69" t="s">
        <v>866</v>
      </c>
      <c r="H44" s="68" t="s">
        <v>865</v>
      </c>
      <c r="I44" s="47" t="s">
        <v>94</v>
      </c>
      <c r="J44" s="47"/>
      <c r="K44" s="46" t="b">
        <v>0</v>
      </c>
      <c r="L44" s="31" t="s">
        <v>17</v>
      </c>
      <c r="M44" s="256">
        <v>0</v>
      </c>
      <c r="N44" s="256"/>
      <c r="O44" s="256"/>
    </row>
    <row r="45" spans="1:15" ht="69.75">
      <c r="A45" s="44" t="s">
        <v>97</v>
      </c>
      <c r="B45" s="45" t="s">
        <v>98</v>
      </c>
      <c r="C45" s="46">
        <v>5</v>
      </c>
      <c r="D45" s="53">
        <v>0</v>
      </c>
      <c r="E45" s="249">
        <v>5</v>
      </c>
      <c r="F45" s="267">
        <v>0</v>
      </c>
      <c r="G45" s="68"/>
      <c r="H45" s="68"/>
      <c r="I45" s="47" t="s">
        <v>94</v>
      </c>
      <c r="J45" s="47"/>
      <c r="K45" s="46" t="b">
        <v>0</v>
      </c>
      <c r="L45" s="31" t="s">
        <v>17</v>
      </c>
      <c r="M45" s="256">
        <v>5</v>
      </c>
      <c r="N45" s="256"/>
      <c r="O45" s="256"/>
    </row>
    <row r="46" spans="1:15" ht="93">
      <c r="A46" s="207" t="s">
        <v>99</v>
      </c>
      <c r="B46" s="208" t="s">
        <v>100</v>
      </c>
      <c r="C46" s="46">
        <v>5</v>
      </c>
      <c r="D46" s="53">
        <v>5</v>
      </c>
      <c r="E46" s="249">
        <v>5</v>
      </c>
      <c r="F46" s="267">
        <f>E46</f>
        <v>5</v>
      </c>
      <c r="G46" s="232"/>
      <c r="H46" s="68"/>
      <c r="I46" s="47" t="s">
        <v>27</v>
      </c>
      <c r="J46" s="47"/>
      <c r="K46" s="48" t="b">
        <v>1</v>
      </c>
      <c r="L46" s="31" t="s">
        <v>17</v>
      </c>
      <c r="M46" s="256">
        <v>5</v>
      </c>
      <c r="N46" s="256"/>
      <c r="O46" s="256"/>
    </row>
    <row r="47" spans="1:15">
      <c r="A47" s="44" t="s">
        <v>101</v>
      </c>
      <c r="B47" s="45" t="s">
        <v>102</v>
      </c>
      <c r="C47" s="46">
        <v>3</v>
      </c>
      <c r="D47" s="53">
        <v>0</v>
      </c>
      <c r="E47" s="249">
        <v>3</v>
      </c>
      <c r="F47" s="267">
        <v>0</v>
      </c>
      <c r="G47" s="68"/>
      <c r="H47" s="68"/>
      <c r="I47" s="47"/>
      <c r="J47" s="47"/>
      <c r="K47" s="46" t="b">
        <v>0</v>
      </c>
      <c r="L47" s="31"/>
      <c r="M47" s="256">
        <v>3</v>
      </c>
      <c r="N47" s="256"/>
      <c r="O47" s="256"/>
    </row>
    <row r="48" spans="1:15" ht="69.75">
      <c r="A48" s="44" t="s">
        <v>103</v>
      </c>
      <c r="B48" s="45" t="s">
        <v>104</v>
      </c>
      <c r="C48" s="46">
        <v>5</v>
      </c>
      <c r="D48" s="53">
        <v>0</v>
      </c>
      <c r="E48" s="249">
        <v>5</v>
      </c>
      <c r="F48" s="267">
        <v>0</v>
      </c>
      <c r="G48" s="68"/>
      <c r="H48" s="68"/>
      <c r="I48" s="47" t="s">
        <v>27</v>
      </c>
      <c r="J48" s="47"/>
      <c r="K48" s="46" t="b">
        <v>0</v>
      </c>
      <c r="L48" s="31" t="s">
        <v>17</v>
      </c>
      <c r="M48" s="256">
        <v>5</v>
      </c>
      <c r="N48" s="256"/>
      <c r="O48" s="256"/>
    </row>
    <row r="49" spans="1:15" ht="46.5">
      <c r="A49" s="44" t="s">
        <v>105</v>
      </c>
      <c r="B49" s="45" t="s">
        <v>106</v>
      </c>
      <c r="C49" s="46">
        <v>5</v>
      </c>
      <c r="D49" s="53">
        <v>0</v>
      </c>
      <c r="E49" s="249">
        <v>5</v>
      </c>
      <c r="F49" s="267">
        <v>0</v>
      </c>
      <c r="G49" s="68"/>
      <c r="H49" s="68"/>
      <c r="I49" s="47"/>
      <c r="J49" s="47"/>
      <c r="K49" s="48" t="b">
        <v>1</v>
      </c>
      <c r="L49" s="31"/>
      <c r="M49" s="256">
        <v>5</v>
      </c>
      <c r="N49" s="256"/>
      <c r="O49" s="256"/>
    </row>
    <row r="50" spans="1:15" ht="46.5">
      <c r="A50" s="44" t="s">
        <v>107</v>
      </c>
      <c r="B50" s="45" t="s">
        <v>108</v>
      </c>
      <c r="C50" s="46">
        <v>5</v>
      </c>
      <c r="D50" s="53">
        <v>0</v>
      </c>
      <c r="E50" s="249">
        <v>5</v>
      </c>
      <c r="F50" s="267">
        <v>0</v>
      </c>
      <c r="G50" s="68"/>
      <c r="H50" s="68"/>
      <c r="I50" s="47"/>
      <c r="J50" s="47"/>
      <c r="K50" s="46" t="b">
        <v>0</v>
      </c>
      <c r="L50" s="31"/>
      <c r="M50" s="256">
        <v>5</v>
      </c>
      <c r="N50" s="256"/>
      <c r="O50" s="256"/>
    </row>
    <row r="51" spans="1:15" ht="46.5">
      <c r="A51" s="207" t="s">
        <v>109</v>
      </c>
      <c r="B51" s="208" t="s">
        <v>110</v>
      </c>
      <c r="C51" s="46">
        <v>5</v>
      </c>
      <c r="D51" s="53">
        <v>5</v>
      </c>
      <c r="E51" s="249">
        <v>5</v>
      </c>
      <c r="F51" s="267">
        <f t="shared" ref="F51:F52" si="5">E51</f>
        <v>5</v>
      </c>
      <c r="G51" s="232"/>
      <c r="H51" s="68"/>
      <c r="I51" s="47"/>
      <c r="J51" s="47"/>
      <c r="K51" s="48" t="b">
        <v>1</v>
      </c>
      <c r="L51" s="31"/>
      <c r="M51" s="256">
        <v>5</v>
      </c>
      <c r="N51" s="256"/>
      <c r="O51" s="256"/>
    </row>
    <row r="52" spans="1:15" ht="116.25">
      <c r="A52" s="207" t="s">
        <v>111</v>
      </c>
      <c r="B52" s="208" t="s">
        <v>112</v>
      </c>
      <c r="C52" s="46">
        <v>5</v>
      </c>
      <c r="D52" s="53">
        <v>5</v>
      </c>
      <c r="E52" s="249">
        <v>5</v>
      </c>
      <c r="F52" s="267">
        <f t="shared" si="5"/>
        <v>5</v>
      </c>
      <c r="G52" s="232"/>
      <c r="H52" s="68"/>
      <c r="I52" s="47" t="s">
        <v>113</v>
      </c>
      <c r="J52" s="47"/>
      <c r="K52" s="48" t="b">
        <v>1</v>
      </c>
      <c r="L52" s="31" t="s">
        <v>17</v>
      </c>
      <c r="M52" s="256">
        <v>5</v>
      </c>
      <c r="N52" s="256"/>
      <c r="O52" s="256"/>
    </row>
    <row r="53" spans="1:15" ht="162.75">
      <c r="A53" s="44" t="s">
        <v>114</v>
      </c>
      <c r="B53" s="45" t="s">
        <v>827</v>
      </c>
      <c r="C53" s="46">
        <v>3</v>
      </c>
      <c r="D53" s="53">
        <v>0</v>
      </c>
      <c r="E53" s="249">
        <v>3</v>
      </c>
      <c r="F53" s="267">
        <v>0</v>
      </c>
      <c r="G53" s="68"/>
      <c r="H53" s="68"/>
      <c r="I53" s="47" t="s">
        <v>94</v>
      </c>
      <c r="J53" s="47"/>
      <c r="K53" s="46" t="b">
        <v>0</v>
      </c>
      <c r="L53" s="31" t="s">
        <v>17</v>
      </c>
      <c r="M53" s="256">
        <v>3</v>
      </c>
      <c r="N53" s="256"/>
      <c r="O53" s="256"/>
    </row>
    <row r="54" spans="1:15" ht="162.75">
      <c r="A54" s="207" t="s">
        <v>115</v>
      </c>
      <c r="B54" s="208" t="s">
        <v>828</v>
      </c>
      <c r="C54" s="46">
        <v>5</v>
      </c>
      <c r="D54" s="53">
        <v>5</v>
      </c>
      <c r="E54" s="249">
        <v>5</v>
      </c>
      <c r="F54" s="267">
        <f>E54</f>
        <v>5</v>
      </c>
      <c r="G54" s="232"/>
      <c r="H54" s="68"/>
      <c r="I54" s="47" t="s">
        <v>116</v>
      </c>
      <c r="J54" s="47"/>
      <c r="K54" s="48" t="b">
        <v>1</v>
      </c>
      <c r="L54" s="31" t="s">
        <v>17</v>
      </c>
      <c r="M54" s="256">
        <v>5</v>
      </c>
      <c r="N54" s="256"/>
      <c r="O54" s="256"/>
    </row>
    <row r="55" spans="1:15" ht="69.75">
      <c r="A55" s="44" t="s">
        <v>117</v>
      </c>
      <c r="B55" s="45" t="s">
        <v>118</v>
      </c>
      <c r="C55" s="46">
        <v>3</v>
      </c>
      <c r="D55" s="53">
        <v>0</v>
      </c>
      <c r="E55" s="249">
        <v>3</v>
      </c>
      <c r="F55" s="267">
        <v>0</v>
      </c>
      <c r="G55" s="68"/>
      <c r="H55" s="68"/>
      <c r="I55" s="47" t="s">
        <v>113</v>
      </c>
      <c r="J55" s="47"/>
      <c r="K55" s="46" t="b">
        <v>0</v>
      </c>
      <c r="L55" s="31" t="s">
        <v>17</v>
      </c>
      <c r="M55" s="256">
        <v>3</v>
      </c>
      <c r="N55" s="256"/>
      <c r="O55" s="256"/>
    </row>
    <row r="56" spans="1:15" ht="46.5">
      <c r="A56" s="44" t="s">
        <v>119</v>
      </c>
      <c r="B56" s="45" t="s">
        <v>120</v>
      </c>
      <c r="C56" s="46">
        <v>5</v>
      </c>
      <c r="D56" s="53">
        <v>0</v>
      </c>
      <c r="E56" s="249">
        <v>5</v>
      </c>
      <c r="F56" s="267">
        <v>0</v>
      </c>
      <c r="G56" s="68"/>
      <c r="H56" s="68"/>
      <c r="I56" s="47" t="s">
        <v>121</v>
      </c>
      <c r="J56" s="47"/>
      <c r="K56" s="49" t="b">
        <v>0</v>
      </c>
      <c r="L56" s="31" t="s">
        <v>17</v>
      </c>
      <c r="M56" s="256">
        <v>5</v>
      </c>
      <c r="N56" s="256"/>
      <c r="O56" s="256"/>
    </row>
    <row r="57" spans="1:15">
      <c r="A57" s="207" t="s">
        <v>122</v>
      </c>
      <c r="B57" s="208" t="s">
        <v>123</v>
      </c>
      <c r="C57" s="46">
        <v>5</v>
      </c>
      <c r="D57" s="53">
        <v>5</v>
      </c>
      <c r="E57" s="249">
        <v>5</v>
      </c>
      <c r="F57" s="267">
        <f>E57</f>
        <v>5</v>
      </c>
      <c r="G57" s="232"/>
      <c r="H57" s="68"/>
      <c r="I57" s="47"/>
      <c r="J57" s="47"/>
      <c r="K57" s="48" t="b">
        <v>1</v>
      </c>
      <c r="L57" s="31"/>
      <c r="M57" s="256">
        <v>5</v>
      </c>
      <c r="N57" s="256"/>
      <c r="O57" s="256"/>
    </row>
    <row r="58" spans="1:15" ht="46.5">
      <c r="A58" s="44" t="s">
        <v>124</v>
      </c>
      <c r="B58" s="45" t="s">
        <v>125</v>
      </c>
      <c r="C58" s="46">
        <v>3</v>
      </c>
      <c r="D58" s="53">
        <v>0</v>
      </c>
      <c r="E58" s="249">
        <v>3</v>
      </c>
      <c r="F58" s="267">
        <v>0</v>
      </c>
      <c r="G58" s="68"/>
      <c r="H58" s="68"/>
      <c r="I58" s="47" t="s">
        <v>121</v>
      </c>
      <c r="J58" s="47"/>
      <c r="K58" s="46" t="b">
        <v>0</v>
      </c>
      <c r="L58" s="31" t="s">
        <v>17</v>
      </c>
      <c r="M58" s="256">
        <v>3</v>
      </c>
      <c r="N58" s="256"/>
      <c r="O58" s="256"/>
    </row>
    <row r="59" spans="1:15" ht="69.75">
      <c r="A59" s="44" t="s">
        <v>811</v>
      </c>
      <c r="B59" s="45" t="s">
        <v>818</v>
      </c>
      <c r="C59" s="46">
        <v>2</v>
      </c>
      <c r="D59" s="53">
        <v>0</v>
      </c>
      <c r="E59" s="249">
        <v>2</v>
      </c>
      <c r="F59" s="267">
        <v>0</v>
      </c>
      <c r="G59" s="68"/>
      <c r="H59" s="68"/>
      <c r="I59" s="47" t="s">
        <v>27</v>
      </c>
      <c r="J59" s="47"/>
      <c r="K59" s="46" t="b">
        <v>0</v>
      </c>
      <c r="L59" s="31" t="s">
        <v>17</v>
      </c>
      <c r="M59" s="256">
        <v>2</v>
      </c>
      <c r="N59" s="256"/>
      <c r="O59" s="256"/>
    </row>
    <row r="60" spans="1:15">
      <c r="A60" s="39" t="s">
        <v>126</v>
      </c>
      <c r="B60" s="40" t="s">
        <v>127</v>
      </c>
      <c r="C60" s="41">
        <f>SUM(C61:C67)</f>
        <v>30</v>
      </c>
      <c r="D60" s="52">
        <v>0</v>
      </c>
      <c r="E60" s="248">
        <f>SUM(E61:E67)</f>
        <v>30</v>
      </c>
      <c r="F60" s="266">
        <v>0</v>
      </c>
      <c r="G60" s="67"/>
      <c r="H60" s="67"/>
      <c r="I60" s="55"/>
      <c r="J60" s="42"/>
      <c r="K60" s="41" t="b">
        <v>0</v>
      </c>
      <c r="L60" s="43"/>
      <c r="M60" s="254">
        <f>SUM(M61:M67)</f>
        <v>30</v>
      </c>
      <c r="N60" s="255"/>
      <c r="O60" s="255"/>
    </row>
    <row r="61" spans="1:15" ht="162.75">
      <c r="A61" s="207" t="s">
        <v>128</v>
      </c>
      <c r="B61" s="208" t="s">
        <v>129</v>
      </c>
      <c r="C61" s="46">
        <v>5</v>
      </c>
      <c r="D61" s="53">
        <v>5</v>
      </c>
      <c r="E61" s="249">
        <v>5</v>
      </c>
      <c r="F61" s="267">
        <f>E61</f>
        <v>5</v>
      </c>
      <c r="G61" s="232"/>
      <c r="H61" s="68"/>
      <c r="I61" s="47" t="s">
        <v>130</v>
      </c>
      <c r="J61" s="47"/>
      <c r="K61" s="48" t="b">
        <v>1</v>
      </c>
      <c r="L61" s="31" t="s">
        <v>17</v>
      </c>
      <c r="M61" s="256">
        <v>5</v>
      </c>
      <c r="N61" s="256"/>
      <c r="O61" s="256"/>
    </row>
    <row r="62" spans="1:15" ht="93">
      <c r="A62" s="44" t="s">
        <v>131</v>
      </c>
      <c r="B62" s="45" t="s">
        <v>812</v>
      </c>
      <c r="C62" s="46">
        <v>3</v>
      </c>
      <c r="D62" s="53">
        <v>0</v>
      </c>
      <c r="E62" s="249">
        <v>3</v>
      </c>
      <c r="F62" s="267">
        <v>0</v>
      </c>
      <c r="G62" s="68"/>
      <c r="H62" s="68"/>
      <c r="I62" s="47"/>
      <c r="J62" s="47"/>
      <c r="K62" s="46" t="b">
        <v>0</v>
      </c>
      <c r="L62" s="31"/>
      <c r="M62" s="256">
        <v>3</v>
      </c>
      <c r="N62" s="256"/>
      <c r="O62" s="256"/>
    </row>
    <row r="63" spans="1:15" ht="69.75">
      <c r="A63" s="207" t="s">
        <v>132</v>
      </c>
      <c r="B63" s="208" t="s">
        <v>133</v>
      </c>
      <c r="C63" s="46">
        <v>5</v>
      </c>
      <c r="D63" s="53">
        <v>5</v>
      </c>
      <c r="E63" s="249">
        <v>5</v>
      </c>
      <c r="F63" s="267">
        <f>E63</f>
        <v>5</v>
      </c>
      <c r="G63" s="232"/>
      <c r="H63" s="68"/>
      <c r="I63" s="47" t="s">
        <v>134</v>
      </c>
      <c r="J63" s="47"/>
      <c r="K63" s="48" t="b">
        <v>1</v>
      </c>
      <c r="L63" s="31" t="s">
        <v>17</v>
      </c>
      <c r="M63" s="256">
        <v>5</v>
      </c>
      <c r="N63" s="256"/>
      <c r="O63" s="256"/>
    </row>
    <row r="64" spans="1:15" ht="69.75">
      <c r="A64" s="44" t="s">
        <v>135</v>
      </c>
      <c r="B64" s="45" t="s">
        <v>136</v>
      </c>
      <c r="C64" s="46">
        <v>5</v>
      </c>
      <c r="D64" s="53">
        <v>0</v>
      </c>
      <c r="E64" s="249">
        <v>5</v>
      </c>
      <c r="F64" s="267">
        <v>0</v>
      </c>
      <c r="G64" s="68"/>
      <c r="H64" s="68"/>
      <c r="I64" s="47" t="s">
        <v>134</v>
      </c>
      <c r="J64" s="47"/>
      <c r="K64" s="46" t="b">
        <v>0</v>
      </c>
      <c r="L64" s="31" t="s">
        <v>17</v>
      </c>
      <c r="M64" s="256">
        <v>5</v>
      </c>
      <c r="N64" s="256"/>
      <c r="O64" s="256"/>
    </row>
    <row r="65" spans="1:15" ht="46.5">
      <c r="A65" s="44" t="s">
        <v>137</v>
      </c>
      <c r="B65" s="45" t="s">
        <v>138</v>
      </c>
      <c r="C65" s="46">
        <v>5</v>
      </c>
      <c r="D65" s="53">
        <v>0</v>
      </c>
      <c r="E65" s="249">
        <v>5</v>
      </c>
      <c r="F65" s="267">
        <v>0</v>
      </c>
      <c r="G65" s="68"/>
      <c r="H65" s="68"/>
      <c r="I65" s="47"/>
      <c r="J65" s="47"/>
      <c r="K65" s="46" t="b">
        <v>0</v>
      </c>
      <c r="L65" s="31"/>
      <c r="M65" s="256">
        <v>5</v>
      </c>
      <c r="N65" s="256"/>
      <c r="O65" s="256"/>
    </row>
    <row r="66" spans="1:15" ht="46.5">
      <c r="A66" s="44" t="s">
        <v>139</v>
      </c>
      <c r="B66" s="45" t="s">
        <v>140</v>
      </c>
      <c r="C66" s="46">
        <v>5</v>
      </c>
      <c r="D66" s="53">
        <v>0</v>
      </c>
      <c r="E66" s="249">
        <v>5</v>
      </c>
      <c r="F66" s="267">
        <v>0</v>
      </c>
      <c r="G66" s="68"/>
      <c r="H66" s="68"/>
      <c r="I66" s="47"/>
      <c r="J66" s="47"/>
      <c r="K66" s="46" t="b">
        <v>0</v>
      </c>
      <c r="L66" s="31"/>
      <c r="M66" s="256">
        <v>5</v>
      </c>
      <c r="N66" s="256"/>
      <c r="O66" s="256"/>
    </row>
    <row r="67" spans="1:15" ht="69.75">
      <c r="A67" s="44" t="s">
        <v>813</v>
      </c>
      <c r="B67" s="45" t="s">
        <v>814</v>
      </c>
      <c r="C67" s="46">
        <v>2</v>
      </c>
      <c r="D67" s="53">
        <v>0</v>
      </c>
      <c r="E67" s="249">
        <v>2</v>
      </c>
      <c r="F67" s="267">
        <v>0</v>
      </c>
      <c r="G67" s="68"/>
      <c r="H67" s="68"/>
      <c r="I67" s="47" t="s">
        <v>27</v>
      </c>
      <c r="J67" s="47"/>
      <c r="K67" s="46" t="b">
        <v>0</v>
      </c>
      <c r="L67" s="31" t="s">
        <v>17</v>
      </c>
      <c r="M67" s="256">
        <v>2</v>
      </c>
      <c r="N67" s="256"/>
      <c r="O67" s="256"/>
    </row>
    <row r="68" spans="1:15">
      <c r="A68" s="39" t="s">
        <v>141</v>
      </c>
      <c r="B68" s="40" t="s">
        <v>142</v>
      </c>
      <c r="C68" s="41">
        <f>C69+C70+C71</f>
        <v>15</v>
      </c>
      <c r="D68" s="52">
        <v>0</v>
      </c>
      <c r="E68" s="248">
        <f>E69+E70+E71</f>
        <v>15</v>
      </c>
      <c r="F68" s="266">
        <v>0</v>
      </c>
      <c r="G68" s="67"/>
      <c r="H68" s="67"/>
      <c r="I68" s="55"/>
      <c r="J68" s="42"/>
      <c r="K68" s="41" t="b">
        <v>0</v>
      </c>
      <c r="L68" s="43"/>
      <c r="M68" s="254">
        <f>M69+M70+M71</f>
        <v>15</v>
      </c>
      <c r="N68" s="255"/>
      <c r="O68" s="255"/>
    </row>
    <row r="69" spans="1:15" ht="93">
      <c r="A69" s="44" t="s">
        <v>143</v>
      </c>
      <c r="B69" s="45" t="s">
        <v>144</v>
      </c>
      <c r="C69" s="46">
        <v>5</v>
      </c>
      <c r="D69" s="53">
        <v>0</v>
      </c>
      <c r="E69" s="249">
        <v>5</v>
      </c>
      <c r="F69" s="267">
        <v>0</v>
      </c>
      <c r="G69" s="68"/>
      <c r="H69" s="68"/>
      <c r="I69" s="45" t="s">
        <v>145</v>
      </c>
      <c r="J69" s="45"/>
      <c r="K69" s="46" t="b">
        <v>0</v>
      </c>
      <c r="L69" s="31"/>
      <c r="M69" s="256">
        <v>5</v>
      </c>
      <c r="N69" s="256"/>
      <c r="O69" s="256"/>
    </row>
    <row r="70" spans="1:15" ht="162.75">
      <c r="A70" s="207" t="s">
        <v>146</v>
      </c>
      <c r="B70" s="208" t="s">
        <v>147</v>
      </c>
      <c r="C70" s="46">
        <v>5</v>
      </c>
      <c r="D70" s="53">
        <v>5</v>
      </c>
      <c r="E70" s="249">
        <v>5</v>
      </c>
      <c r="F70" s="267">
        <f t="shared" ref="F70:F71" si="6">E70</f>
        <v>5</v>
      </c>
      <c r="G70" s="232"/>
      <c r="H70" s="68"/>
      <c r="I70" s="47" t="s">
        <v>130</v>
      </c>
      <c r="J70" s="47"/>
      <c r="K70" s="48" t="b">
        <v>1</v>
      </c>
      <c r="L70" s="31" t="s">
        <v>17</v>
      </c>
      <c r="M70" s="256">
        <v>5</v>
      </c>
      <c r="N70" s="256"/>
      <c r="O70" s="256"/>
    </row>
    <row r="71" spans="1:15" ht="69.75">
      <c r="A71" s="207" t="s">
        <v>148</v>
      </c>
      <c r="B71" s="208" t="s">
        <v>815</v>
      </c>
      <c r="C71" s="46">
        <v>5</v>
      </c>
      <c r="D71" s="53">
        <v>5</v>
      </c>
      <c r="E71" s="249">
        <v>5</v>
      </c>
      <c r="F71" s="267">
        <f t="shared" si="6"/>
        <v>5</v>
      </c>
      <c r="G71" s="232"/>
      <c r="H71" s="68"/>
      <c r="I71" s="47" t="s">
        <v>149</v>
      </c>
      <c r="J71" s="47"/>
      <c r="K71" s="48" t="b">
        <v>1</v>
      </c>
      <c r="L71" s="43"/>
      <c r="M71" s="256">
        <v>5</v>
      </c>
      <c r="N71" s="256"/>
      <c r="O71" s="256"/>
    </row>
    <row r="72" spans="1:15">
      <c r="A72" s="39" t="s">
        <v>150</v>
      </c>
      <c r="B72" s="40" t="s">
        <v>151</v>
      </c>
      <c r="C72" s="41">
        <f>C73+C74+C75+C76+C77</f>
        <v>19</v>
      </c>
      <c r="D72" s="52">
        <v>0</v>
      </c>
      <c r="E72" s="248">
        <f>E73+E74+E75+E76+E77</f>
        <v>19</v>
      </c>
      <c r="F72" s="266">
        <v>0</v>
      </c>
      <c r="G72" s="67"/>
      <c r="H72" s="67"/>
      <c r="I72" s="55"/>
      <c r="J72" s="42"/>
      <c r="K72" s="41" t="b">
        <v>0</v>
      </c>
      <c r="L72" s="31"/>
      <c r="M72" s="254">
        <f>M73+M74+M75+M76+M77</f>
        <v>19</v>
      </c>
      <c r="N72" s="255"/>
      <c r="O72" s="255"/>
    </row>
    <row r="73" spans="1:15" ht="232.5">
      <c r="A73" s="207" t="s">
        <v>152</v>
      </c>
      <c r="B73" s="208" t="s">
        <v>816</v>
      </c>
      <c r="C73" s="46">
        <v>5</v>
      </c>
      <c r="D73" s="53">
        <v>5</v>
      </c>
      <c r="E73" s="249">
        <v>5</v>
      </c>
      <c r="F73" s="267">
        <f>E73</f>
        <v>5</v>
      </c>
      <c r="G73" s="232"/>
      <c r="H73" s="68"/>
      <c r="I73" s="47"/>
      <c r="J73" s="47"/>
      <c r="K73" s="48" t="b">
        <v>1</v>
      </c>
      <c r="L73" s="31"/>
      <c r="M73" s="256">
        <v>5</v>
      </c>
      <c r="N73" s="256"/>
      <c r="O73" s="256"/>
    </row>
    <row r="74" spans="1:15" ht="69.75">
      <c r="A74" s="44" t="s">
        <v>153</v>
      </c>
      <c r="B74" s="45" t="s">
        <v>155</v>
      </c>
      <c r="C74" s="46">
        <v>3</v>
      </c>
      <c r="D74" s="53">
        <v>0</v>
      </c>
      <c r="E74" s="249">
        <v>3</v>
      </c>
      <c r="F74" s="267">
        <v>0</v>
      </c>
      <c r="G74" s="68"/>
      <c r="H74" s="68"/>
      <c r="I74" s="47"/>
      <c r="J74" s="47"/>
      <c r="K74" s="46" t="b">
        <v>0</v>
      </c>
      <c r="L74" s="31"/>
      <c r="M74" s="256">
        <v>3</v>
      </c>
      <c r="N74" s="256"/>
      <c r="O74" s="256"/>
    </row>
    <row r="75" spans="1:15" ht="46.5">
      <c r="A75" s="44" t="s">
        <v>154</v>
      </c>
      <c r="B75" s="45" t="s">
        <v>157</v>
      </c>
      <c r="C75" s="46">
        <v>3</v>
      </c>
      <c r="D75" s="53">
        <v>0</v>
      </c>
      <c r="E75" s="249">
        <v>3</v>
      </c>
      <c r="F75" s="267">
        <v>0</v>
      </c>
      <c r="G75" s="68"/>
      <c r="H75" s="68"/>
      <c r="I75" s="47"/>
      <c r="J75" s="47"/>
      <c r="K75" s="46" t="b">
        <v>0</v>
      </c>
      <c r="L75" s="31"/>
      <c r="M75" s="256">
        <v>3</v>
      </c>
      <c r="N75" s="256"/>
      <c r="O75" s="256"/>
    </row>
    <row r="76" spans="1:15" ht="69.75">
      <c r="A76" s="44" t="s">
        <v>156</v>
      </c>
      <c r="B76" s="45" t="s">
        <v>159</v>
      </c>
      <c r="C76" s="46">
        <v>3</v>
      </c>
      <c r="D76" s="53">
        <v>0</v>
      </c>
      <c r="E76" s="249">
        <v>3</v>
      </c>
      <c r="F76" s="267">
        <v>0</v>
      </c>
      <c r="G76" s="68"/>
      <c r="H76" s="68"/>
      <c r="I76" s="47"/>
      <c r="J76" s="47"/>
      <c r="K76" s="46" t="b">
        <v>0</v>
      </c>
      <c r="L76" s="31"/>
      <c r="M76" s="256">
        <v>3</v>
      </c>
      <c r="N76" s="256"/>
      <c r="O76" s="256"/>
    </row>
    <row r="77" spans="1:15" ht="93">
      <c r="A77" s="44" t="s">
        <v>158</v>
      </c>
      <c r="B77" s="45" t="s">
        <v>829</v>
      </c>
      <c r="C77" s="46">
        <v>5</v>
      </c>
      <c r="D77" s="53">
        <v>0</v>
      </c>
      <c r="E77" s="249">
        <v>5</v>
      </c>
      <c r="F77" s="267">
        <v>0</v>
      </c>
      <c r="G77" s="68"/>
      <c r="H77" s="68"/>
      <c r="I77" s="47"/>
      <c r="J77" s="47"/>
      <c r="K77" s="46" t="b">
        <v>0</v>
      </c>
      <c r="M77" s="256">
        <v>5</v>
      </c>
      <c r="N77" s="256"/>
      <c r="O77" s="256"/>
    </row>
  </sheetData>
  <autoFilter ref="A2:L77" xr:uid="{00000000-0009-0000-0000-000002000000}"/>
  <printOptions horizontalCentered="1" gridLines="1"/>
  <pageMargins left="0.7" right="0.7" top="0.75" bottom="0.75" header="0" footer="0"/>
  <pageSetup paperSize="9" fitToHeight="0" pageOrder="overThenDown" orientation="portrait"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P165"/>
  <sheetViews>
    <sheetView workbookViewId="0">
      <pane ySplit="2" topLeftCell="A33" activePane="bottomLeft" state="frozen"/>
      <selection pane="bottomLeft" activeCell="I33" sqref="I33"/>
    </sheetView>
  </sheetViews>
  <sheetFormatPr defaultColWidth="12.5703125" defaultRowHeight="29.25"/>
  <cols>
    <col min="1" max="1" width="12.5703125" style="74"/>
    <col min="2" max="2" width="45.5703125" style="74" customWidth="1"/>
    <col min="3" max="4" width="13.5703125" style="74" customWidth="1"/>
    <col min="5" max="5" width="21.28515625" style="74" hidden="1" customWidth="1"/>
    <col min="6" max="6" width="14.5703125" style="74" hidden="1" customWidth="1"/>
    <col min="7" max="7" width="14.5703125" style="220" customWidth="1"/>
    <col min="8" max="8" width="14.5703125" style="74" customWidth="1"/>
    <col min="9" max="9" width="32" style="150" customWidth="1"/>
    <col min="10" max="10" width="24.7109375" style="150" customWidth="1"/>
    <col min="11" max="11" width="23.42578125" style="74" customWidth="1"/>
    <col min="12" max="12" width="20.42578125" style="74" customWidth="1"/>
    <col min="13" max="13" width="15.5703125" style="74" customWidth="1"/>
    <col min="14" max="14" width="8.5703125" style="257" customWidth="1"/>
    <col min="15" max="15" width="5.28515625" style="257" customWidth="1"/>
    <col min="16" max="16" width="6" style="257" customWidth="1"/>
    <col min="17" max="16384" width="12.5703125" style="74"/>
  </cols>
  <sheetData>
    <row r="1" spans="1:16" ht="69.75">
      <c r="A1" s="70" t="s">
        <v>0</v>
      </c>
      <c r="B1" s="71" t="s">
        <v>1</v>
      </c>
      <c r="C1" s="71" t="s">
        <v>2</v>
      </c>
      <c r="D1" s="71" t="s">
        <v>3</v>
      </c>
      <c r="E1" s="71" t="s">
        <v>4</v>
      </c>
      <c r="F1" s="72" t="s">
        <v>5</v>
      </c>
      <c r="G1" s="211" t="s">
        <v>862</v>
      </c>
      <c r="H1" s="64" t="s">
        <v>830</v>
      </c>
      <c r="I1" s="65" t="s">
        <v>836</v>
      </c>
      <c r="J1" s="65" t="s">
        <v>864</v>
      </c>
      <c r="K1" s="73" t="s">
        <v>6</v>
      </c>
      <c r="L1" s="71" t="s">
        <v>7</v>
      </c>
      <c r="M1" s="71" t="s">
        <v>8</v>
      </c>
      <c r="N1" s="251" t="s">
        <v>846</v>
      </c>
      <c r="O1" s="251" t="s">
        <v>844</v>
      </c>
      <c r="P1" s="251" t="s">
        <v>845</v>
      </c>
    </row>
    <row r="2" spans="1:16">
      <c r="A2" s="75" t="s">
        <v>160</v>
      </c>
      <c r="B2" s="76" t="s">
        <v>161</v>
      </c>
      <c r="C2" s="77">
        <f>C3+C17+C29+C32+C43+C53+C48+C57+C60+C63+C70</f>
        <v>300</v>
      </c>
      <c r="D2" s="77">
        <f>SUM(D3:D81)</f>
        <v>170</v>
      </c>
      <c r="E2" s="78"/>
      <c r="F2" s="79"/>
      <c r="G2" s="212">
        <f>G3+G17+G29+G32+G43+G53+G48+G57+G60+G63+G70</f>
        <v>170</v>
      </c>
      <c r="H2" s="77">
        <f>SUM(H3:H81)</f>
        <v>110</v>
      </c>
      <c r="I2" s="80"/>
      <c r="J2" s="80"/>
      <c r="K2" s="78"/>
      <c r="L2" s="78"/>
      <c r="M2" s="81" t="b">
        <v>0</v>
      </c>
      <c r="N2" s="258">
        <f>N3+N17+N29+N32+N43+N53+N48+N57+N60+N63+N70</f>
        <v>155</v>
      </c>
      <c r="O2" s="253"/>
      <c r="P2" s="253"/>
    </row>
    <row r="3" spans="1:16">
      <c r="A3" s="82" t="s">
        <v>162</v>
      </c>
      <c r="B3" s="83" t="s">
        <v>163</v>
      </c>
      <c r="C3" s="84">
        <f>C4+C5+C6+C9+C12</f>
        <v>60</v>
      </c>
      <c r="D3" s="84">
        <v>0</v>
      </c>
      <c r="E3" s="85"/>
      <c r="F3" s="86"/>
      <c r="G3" s="213">
        <f>G4+G5+G6+G9+G12</f>
        <v>20</v>
      </c>
      <c r="H3" s="88"/>
      <c r="I3" s="89"/>
      <c r="J3" s="89"/>
      <c r="K3" s="85"/>
      <c r="L3" s="85"/>
      <c r="M3" s="84" t="b">
        <v>0</v>
      </c>
      <c r="N3" s="259">
        <f>N4+N5+N6+N9+N12</f>
        <v>20</v>
      </c>
      <c r="O3" s="255"/>
      <c r="P3" s="255"/>
    </row>
    <row r="4" spans="1:16" ht="46.5">
      <c r="A4" s="197" t="s">
        <v>164</v>
      </c>
      <c r="B4" s="198" t="s">
        <v>165</v>
      </c>
      <c r="C4" s="112">
        <v>5</v>
      </c>
      <c r="D4" s="112">
        <v>5</v>
      </c>
      <c r="E4" s="93"/>
      <c r="F4" s="94"/>
      <c r="G4" s="95"/>
      <c r="H4" s="231">
        <v>0</v>
      </c>
      <c r="I4" s="191" t="s">
        <v>854</v>
      </c>
      <c r="J4" s="97" t="s">
        <v>867</v>
      </c>
      <c r="K4" s="93"/>
      <c r="L4" s="93"/>
      <c r="M4" s="98" t="b">
        <v>1</v>
      </c>
      <c r="N4" s="256">
        <v>0</v>
      </c>
      <c r="O4" s="256"/>
      <c r="P4" s="256"/>
    </row>
    <row r="5" spans="1:16" ht="93">
      <c r="A5" s="197" t="s">
        <v>166</v>
      </c>
      <c r="B5" s="198" t="s">
        <v>167</v>
      </c>
      <c r="C5" s="112">
        <v>5</v>
      </c>
      <c r="D5" s="112">
        <v>5</v>
      </c>
      <c r="E5" s="93"/>
      <c r="F5" s="94"/>
      <c r="G5" s="95"/>
      <c r="H5" s="231">
        <v>0</v>
      </c>
      <c r="I5" s="191" t="s">
        <v>855</v>
      </c>
      <c r="J5" s="97" t="s">
        <v>867</v>
      </c>
      <c r="K5" s="93"/>
      <c r="L5" s="93"/>
      <c r="M5" s="98" t="b">
        <v>1</v>
      </c>
      <c r="N5" s="256">
        <v>0</v>
      </c>
      <c r="O5" s="256"/>
      <c r="P5" s="256"/>
    </row>
    <row r="6" spans="1:16">
      <c r="A6" s="90" t="s">
        <v>168</v>
      </c>
      <c r="B6" s="91" t="s">
        <v>169</v>
      </c>
      <c r="C6" s="92">
        <v>15</v>
      </c>
      <c r="D6" s="92">
        <v>0</v>
      </c>
      <c r="E6" s="93"/>
      <c r="F6" s="94"/>
      <c r="G6" s="214">
        <v>5</v>
      </c>
      <c r="H6" s="96"/>
      <c r="I6" s="97"/>
      <c r="J6" s="97"/>
      <c r="K6" s="93"/>
      <c r="L6" s="93"/>
      <c r="M6" s="98" t="b">
        <v>0</v>
      </c>
      <c r="N6" s="256">
        <v>5</v>
      </c>
      <c r="O6" s="256"/>
      <c r="P6" s="256"/>
    </row>
    <row r="7" spans="1:16">
      <c r="A7" s="199" t="s">
        <v>170</v>
      </c>
      <c r="B7" s="200" t="s">
        <v>171</v>
      </c>
      <c r="C7" s="113">
        <v>5</v>
      </c>
      <c r="D7" s="113">
        <v>5</v>
      </c>
      <c r="E7" s="102"/>
      <c r="F7" s="103"/>
      <c r="G7" s="215">
        <v>5</v>
      </c>
      <c r="H7" s="96">
        <f>G7</f>
        <v>5</v>
      </c>
      <c r="I7" s="233"/>
      <c r="J7" s="97"/>
      <c r="K7" s="102"/>
      <c r="L7" s="100"/>
      <c r="M7" s="104" t="b">
        <v>1</v>
      </c>
      <c r="N7" s="256">
        <v>5</v>
      </c>
      <c r="O7" s="256"/>
      <c r="P7" s="256"/>
    </row>
    <row r="8" spans="1:16">
      <c r="A8" s="99" t="s">
        <v>172</v>
      </c>
      <c r="B8" s="100" t="s">
        <v>173</v>
      </c>
      <c r="C8" s="101">
        <v>15</v>
      </c>
      <c r="D8" s="101">
        <v>0</v>
      </c>
      <c r="E8" s="102"/>
      <c r="F8" s="103"/>
      <c r="G8" s="215">
        <v>0</v>
      </c>
      <c r="H8" s="105"/>
      <c r="I8" s="106"/>
      <c r="J8" s="106"/>
      <c r="K8" s="102"/>
      <c r="L8" s="100"/>
      <c r="M8" s="104" t="b">
        <v>0</v>
      </c>
      <c r="N8" s="256">
        <v>0</v>
      </c>
      <c r="O8" s="256"/>
      <c r="P8" s="256"/>
    </row>
    <row r="9" spans="1:16" ht="186">
      <c r="A9" s="90" t="s">
        <v>174</v>
      </c>
      <c r="B9" s="91" t="s">
        <v>175</v>
      </c>
      <c r="C9" s="92">
        <v>10</v>
      </c>
      <c r="D9" s="92">
        <v>0</v>
      </c>
      <c r="E9" s="93"/>
      <c r="F9" s="94"/>
      <c r="G9" s="214">
        <v>5</v>
      </c>
      <c r="H9" s="96"/>
      <c r="I9" s="97"/>
      <c r="J9" s="97"/>
      <c r="K9" s="93"/>
      <c r="L9" s="93"/>
      <c r="M9" s="98" t="b">
        <v>0</v>
      </c>
      <c r="N9" s="256">
        <v>5</v>
      </c>
      <c r="O9" s="256"/>
      <c r="P9" s="256"/>
    </row>
    <row r="10" spans="1:16">
      <c r="A10" s="199" t="s">
        <v>176</v>
      </c>
      <c r="B10" s="200" t="s">
        <v>177</v>
      </c>
      <c r="C10" s="113">
        <v>5</v>
      </c>
      <c r="D10" s="113">
        <v>5</v>
      </c>
      <c r="E10" s="102"/>
      <c r="F10" s="103"/>
      <c r="G10" s="215">
        <v>5</v>
      </c>
      <c r="H10" s="96">
        <f>G10</f>
        <v>5</v>
      </c>
      <c r="I10" s="233"/>
      <c r="J10" s="97"/>
      <c r="K10" s="102"/>
      <c r="L10" s="100"/>
      <c r="M10" s="104" t="b">
        <v>1</v>
      </c>
      <c r="N10" s="256">
        <v>5</v>
      </c>
      <c r="O10" s="256"/>
      <c r="P10" s="256"/>
    </row>
    <row r="11" spans="1:16">
      <c r="A11" s="99" t="s">
        <v>178</v>
      </c>
      <c r="B11" s="100" t="s">
        <v>179</v>
      </c>
      <c r="C11" s="101">
        <v>10</v>
      </c>
      <c r="D11" s="101">
        <v>0</v>
      </c>
      <c r="E11" s="102"/>
      <c r="F11" s="103"/>
      <c r="G11" s="215"/>
      <c r="H11" s="105"/>
      <c r="I11" s="106"/>
      <c r="J11" s="106"/>
      <c r="K11" s="102"/>
      <c r="L11" s="100"/>
      <c r="M11" s="104" t="b">
        <v>0</v>
      </c>
      <c r="N11" s="256">
        <v>0</v>
      </c>
      <c r="O11" s="256"/>
      <c r="P11" s="256"/>
    </row>
    <row r="12" spans="1:16" ht="69.75">
      <c r="A12" s="90" t="s">
        <v>180</v>
      </c>
      <c r="B12" s="91" t="s">
        <v>181</v>
      </c>
      <c r="C12" s="92">
        <f>C13+C14+C15+C16</f>
        <v>25</v>
      </c>
      <c r="D12" s="92">
        <v>0</v>
      </c>
      <c r="E12" s="93"/>
      <c r="F12" s="94"/>
      <c r="G12" s="214">
        <f>G13+G14+G15+G16</f>
        <v>10</v>
      </c>
      <c r="H12" s="96"/>
      <c r="I12" s="97"/>
      <c r="J12" s="97"/>
      <c r="K12" s="93"/>
      <c r="L12" s="91"/>
      <c r="M12" s="107" t="b">
        <v>0</v>
      </c>
      <c r="N12" s="256">
        <v>10</v>
      </c>
      <c r="O12" s="256"/>
      <c r="P12" s="256"/>
    </row>
    <row r="13" spans="1:16">
      <c r="A13" s="199" t="s">
        <v>182</v>
      </c>
      <c r="B13" s="200" t="s">
        <v>183</v>
      </c>
      <c r="C13" s="113">
        <v>5</v>
      </c>
      <c r="D13" s="113">
        <v>5</v>
      </c>
      <c r="E13" s="102"/>
      <c r="F13" s="103"/>
      <c r="G13" s="215">
        <v>0</v>
      </c>
      <c r="H13" s="231">
        <f t="shared" ref="H13:H14" si="0">G13</f>
        <v>0</v>
      </c>
      <c r="I13" s="233" t="s">
        <v>856</v>
      </c>
      <c r="J13" s="233" t="s">
        <v>869</v>
      </c>
      <c r="K13" s="102"/>
      <c r="L13" s="100"/>
      <c r="M13" s="104" t="b">
        <v>1</v>
      </c>
      <c r="N13" s="256">
        <v>0</v>
      </c>
      <c r="O13" s="256"/>
      <c r="P13" s="256"/>
    </row>
    <row r="14" spans="1:16">
      <c r="A14" s="199" t="s">
        <v>184</v>
      </c>
      <c r="B14" s="200" t="s">
        <v>185</v>
      </c>
      <c r="C14" s="113">
        <v>5</v>
      </c>
      <c r="D14" s="113">
        <v>5</v>
      </c>
      <c r="E14" s="102"/>
      <c r="F14" s="103"/>
      <c r="G14" s="215">
        <v>0</v>
      </c>
      <c r="H14" s="231">
        <f t="shared" si="0"/>
        <v>0</v>
      </c>
      <c r="I14" s="233" t="s">
        <v>856</v>
      </c>
      <c r="J14" s="233" t="s">
        <v>869</v>
      </c>
      <c r="K14" s="102"/>
      <c r="L14" s="100"/>
      <c r="M14" s="104" t="b">
        <v>1</v>
      </c>
      <c r="N14" s="256">
        <v>0</v>
      </c>
      <c r="O14" s="256"/>
      <c r="P14" s="256"/>
    </row>
    <row r="15" spans="1:16" ht="46.5">
      <c r="A15" s="99" t="s">
        <v>186</v>
      </c>
      <c r="B15" s="100" t="s">
        <v>187</v>
      </c>
      <c r="C15" s="101">
        <v>5</v>
      </c>
      <c r="D15" s="101">
        <v>0</v>
      </c>
      <c r="E15" s="102"/>
      <c r="F15" s="103"/>
      <c r="G15" s="215">
        <v>0</v>
      </c>
      <c r="H15" s="105"/>
      <c r="I15" s="106"/>
      <c r="J15" s="106"/>
      <c r="K15" s="102"/>
      <c r="L15" s="100"/>
      <c r="M15" s="108" t="b">
        <v>0</v>
      </c>
      <c r="N15" s="256">
        <v>0</v>
      </c>
      <c r="O15" s="256"/>
      <c r="P15" s="256"/>
    </row>
    <row r="16" spans="1:16" ht="50.25" customHeight="1">
      <c r="A16" s="99" t="s">
        <v>188</v>
      </c>
      <c r="B16" s="100" t="s">
        <v>189</v>
      </c>
      <c r="C16" s="101">
        <v>10</v>
      </c>
      <c r="D16" s="101">
        <v>0</v>
      </c>
      <c r="E16" s="102"/>
      <c r="F16" s="103"/>
      <c r="G16" s="215">
        <v>10</v>
      </c>
      <c r="H16" s="105"/>
      <c r="I16" s="106"/>
      <c r="J16" s="106"/>
      <c r="K16" s="102"/>
      <c r="L16" s="100"/>
      <c r="M16" s="109" t="b">
        <v>0</v>
      </c>
      <c r="N16" s="256">
        <v>10</v>
      </c>
      <c r="O16" s="256"/>
      <c r="P16" s="256"/>
    </row>
    <row r="17" spans="1:16">
      <c r="A17" s="82" t="s">
        <v>190</v>
      </c>
      <c r="B17" s="83" t="s">
        <v>191</v>
      </c>
      <c r="C17" s="84">
        <f>C18+C22+C26+C27+C28</f>
        <v>45</v>
      </c>
      <c r="D17" s="84">
        <v>0</v>
      </c>
      <c r="E17" s="85"/>
      <c r="F17" s="86"/>
      <c r="G17" s="213">
        <f>G18+G22+G26+G27+G28</f>
        <v>25</v>
      </c>
      <c r="H17" s="88"/>
      <c r="I17" s="89"/>
      <c r="J17" s="89"/>
      <c r="K17" s="85"/>
      <c r="L17" s="85"/>
      <c r="M17" s="84" t="b">
        <v>0</v>
      </c>
      <c r="N17" s="259">
        <f>N18+N22+N26+N27+N28</f>
        <v>25</v>
      </c>
      <c r="O17" s="256"/>
      <c r="P17" s="256"/>
    </row>
    <row r="18" spans="1:16">
      <c r="A18" s="90" t="s">
        <v>192</v>
      </c>
      <c r="B18" s="91" t="s">
        <v>193</v>
      </c>
      <c r="C18" s="92">
        <v>15</v>
      </c>
      <c r="D18" s="92">
        <v>0</v>
      </c>
      <c r="E18" s="93"/>
      <c r="F18" s="94"/>
      <c r="G18" s="214">
        <v>15</v>
      </c>
      <c r="H18" s="96"/>
      <c r="I18" s="97"/>
      <c r="J18" s="97"/>
      <c r="K18" s="93"/>
      <c r="L18" s="93" t="s">
        <v>194</v>
      </c>
      <c r="M18" s="98" t="b">
        <v>0</v>
      </c>
      <c r="N18" s="256">
        <v>15</v>
      </c>
      <c r="O18" s="256"/>
      <c r="P18" s="256"/>
    </row>
    <row r="19" spans="1:16">
      <c r="A19" s="99" t="s">
        <v>195</v>
      </c>
      <c r="B19" s="100" t="s">
        <v>196</v>
      </c>
      <c r="C19" s="101">
        <v>5</v>
      </c>
      <c r="D19" s="101">
        <v>0</v>
      </c>
      <c r="E19" s="102"/>
      <c r="F19" s="103"/>
      <c r="G19" s="215"/>
      <c r="H19" s="105"/>
      <c r="I19" s="106"/>
      <c r="J19" s="106"/>
      <c r="K19" s="102"/>
      <c r="L19" s="100"/>
      <c r="M19" s="104" t="b">
        <v>0</v>
      </c>
      <c r="N19" s="255"/>
      <c r="O19" s="255"/>
      <c r="P19" s="255"/>
    </row>
    <row r="20" spans="1:16">
      <c r="A20" s="199" t="s">
        <v>197</v>
      </c>
      <c r="B20" s="200" t="s">
        <v>198</v>
      </c>
      <c r="C20" s="113">
        <v>10</v>
      </c>
      <c r="D20" s="113">
        <v>10</v>
      </c>
      <c r="E20" s="102"/>
      <c r="F20" s="103"/>
      <c r="G20" s="215"/>
      <c r="H20" s="96">
        <v>10</v>
      </c>
      <c r="I20" s="233"/>
      <c r="J20" s="97"/>
      <c r="K20" s="102"/>
      <c r="L20" s="100"/>
      <c r="M20" s="104" t="b">
        <v>1</v>
      </c>
      <c r="N20" s="256"/>
      <c r="O20" s="256"/>
      <c r="P20" s="256"/>
    </row>
    <row r="21" spans="1:16">
      <c r="A21" s="99" t="s">
        <v>199</v>
      </c>
      <c r="B21" s="100" t="s">
        <v>200</v>
      </c>
      <c r="C21" s="101">
        <v>15</v>
      </c>
      <c r="D21" s="101">
        <v>0</v>
      </c>
      <c r="E21" s="102"/>
      <c r="F21" s="103"/>
      <c r="G21" s="215">
        <v>15</v>
      </c>
      <c r="H21" s="105"/>
      <c r="I21" s="106"/>
      <c r="J21" s="106"/>
      <c r="K21" s="102"/>
      <c r="L21" s="100"/>
      <c r="M21" s="104" t="b">
        <v>0</v>
      </c>
      <c r="N21" s="256">
        <v>15</v>
      </c>
      <c r="O21" s="256"/>
      <c r="P21" s="256"/>
    </row>
    <row r="22" spans="1:16">
      <c r="A22" s="90" t="s">
        <v>201</v>
      </c>
      <c r="B22" s="91" t="s">
        <v>202</v>
      </c>
      <c r="C22" s="110">
        <v>15</v>
      </c>
      <c r="D22" s="92">
        <v>0</v>
      </c>
      <c r="E22" s="93"/>
      <c r="F22" s="94"/>
      <c r="G22" s="214">
        <v>5</v>
      </c>
      <c r="H22" s="96"/>
      <c r="I22" s="97"/>
      <c r="J22" s="97"/>
      <c r="K22" s="93"/>
      <c r="L22" s="93" t="s">
        <v>194</v>
      </c>
      <c r="M22" s="92" t="b">
        <v>0</v>
      </c>
      <c r="N22" s="256">
        <v>5</v>
      </c>
      <c r="O22" s="256"/>
      <c r="P22" s="256"/>
    </row>
    <row r="23" spans="1:16" ht="69.75">
      <c r="A23" s="99" t="s">
        <v>203</v>
      </c>
      <c r="B23" s="100" t="s">
        <v>204</v>
      </c>
      <c r="C23" s="101">
        <v>2</v>
      </c>
      <c r="D23" s="101">
        <v>0</v>
      </c>
      <c r="E23" s="102"/>
      <c r="F23" s="103"/>
      <c r="G23" s="215"/>
      <c r="H23" s="105"/>
      <c r="I23" s="106"/>
      <c r="J23" s="106"/>
      <c r="K23" s="102"/>
      <c r="L23" s="100" t="s">
        <v>205</v>
      </c>
      <c r="M23" s="104" t="b">
        <v>0</v>
      </c>
      <c r="N23" s="256"/>
      <c r="O23" s="256"/>
      <c r="P23" s="256"/>
    </row>
    <row r="24" spans="1:16" ht="46.5">
      <c r="A24" s="199" t="s">
        <v>206</v>
      </c>
      <c r="B24" s="200" t="s">
        <v>207</v>
      </c>
      <c r="C24" s="113">
        <v>5</v>
      </c>
      <c r="D24" s="113">
        <v>5</v>
      </c>
      <c r="E24" s="102"/>
      <c r="F24" s="103"/>
      <c r="G24" s="215">
        <v>5</v>
      </c>
      <c r="H24" s="96">
        <v>5</v>
      </c>
      <c r="I24" s="233"/>
      <c r="J24" s="97"/>
      <c r="K24" s="102"/>
      <c r="L24" s="100"/>
      <c r="M24" s="104" t="b">
        <v>1</v>
      </c>
      <c r="N24" s="256">
        <v>5</v>
      </c>
      <c r="O24" s="256"/>
      <c r="P24" s="256"/>
    </row>
    <row r="25" spans="1:16">
      <c r="A25" s="99" t="s">
        <v>208</v>
      </c>
      <c r="B25" s="100" t="s">
        <v>209</v>
      </c>
      <c r="C25" s="111">
        <v>15</v>
      </c>
      <c r="D25" s="101">
        <v>0</v>
      </c>
      <c r="E25" s="102"/>
      <c r="F25" s="103"/>
      <c r="G25" s="215"/>
      <c r="H25" s="105"/>
      <c r="I25" s="106"/>
      <c r="J25" s="106"/>
      <c r="K25" s="102"/>
      <c r="L25" s="100"/>
      <c r="M25" s="104" t="b">
        <v>0</v>
      </c>
      <c r="N25" s="256"/>
      <c r="O25" s="256"/>
      <c r="P25" s="256"/>
    </row>
    <row r="26" spans="1:16" ht="46.5">
      <c r="A26" s="197" t="s">
        <v>210</v>
      </c>
      <c r="B26" s="198" t="s">
        <v>211</v>
      </c>
      <c r="C26" s="112">
        <v>5</v>
      </c>
      <c r="D26" s="112">
        <v>5</v>
      </c>
      <c r="E26" s="93"/>
      <c r="F26" s="94"/>
      <c r="G26" s="214">
        <v>0</v>
      </c>
      <c r="H26" s="231">
        <f t="shared" ref="H26:H28" si="1">G26</f>
        <v>0</v>
      </c>
      <c r="I26" s="233" t="s">
        <v>857</v>
      </c>
      <c r="J26" s="97" t="s">
        <v>865</v>
      </c>
      <c r="K26" s="93"/>
      <c r="L26" s="93"/>
      <c r="M26" s="92" t="b">
        <v>1</v>
      </c>
      <c r="N26" s="256">
        <v>0</v>
      </c>
      <c r="O26" s="256"/>
      <c r="P26" s="256"/>
    </row>
    <row r="27" spans="1:16" ht="46.5">
      <c r="A27" s="197" t="s">
        <v>212</v>
      </c>
      <c r="B27" s="198" t="s">
        <v>213</v>
      </c>
      <c r="C27" s="112">
        <v>5</v>
      </c>
      <c r="D27" s="112">
        <v>5</v>
      </c>
      <c r="E27" s="93"/>
      <c r="F27" s="94"/>
      <c r="G27" s="214">
        <v>5</v>
      </c>
      <c r="H27" s="96">
        <f t="shared" si="1"/>
        <v>5</v>
      </c>
      <c r="I27" s="233"/>
      <c r="J27" s="97"/>
      <c r="K27" s="93"/>
      <c r="L27" s="93"/>
      <c r="M27" s="92" t="b">
        <v>1</v>
      </c>
      <c r="N27" s="256">
        <v>5</v>
      </c>
      <c r="O27" s="256"/>
      <c r="P27" s="256"/>
    </row>
    <row r="28" spans="1:16" ht="69.75">
      <c r="A28" s="197" t="s">
        <v>214</v>
      </c>
      <c r="B28" s="198" t="s">
        <v>215</v>
      </c>
      <c r="C28" s="112">
        <v>5</v>
      </c>
      <c r="D28" s="112">
        <v>5</v>
      </c>
      <c r="E28" s="93"/>
      <c r="F28" s="94"/>
      <c r="G28" s="214">
        <v>0</v>
      </c>
      <c r="H28" s="231">
        <f t="shared" si="1"/>
        <v>0</v>
      </c>
      <c r="I28" s="233" t="s">
        <v>858</v>
      </c>
      <c r="J28" s="97" t="s">
        <v>868</v>
      </c>
      <c r="K28" s="93"/>
      <c r="L28" s="93"/>
      <c r="M28" s="92" t="b">
        <v>1</v>
      </c>
      <c r="N28" s="256">
        <v>0</v>
      </c>
      <c r="O28" s="256"/>
      <c r="P28" s="256"/>
    </row>
    <row r="29" spans="1:16">
      <c r="A29" s="82" t="s">
        <v>216</v>
      </c>
      <c r="B29" s="83" t="s">
        <v>217</v>
      </c>
      <c r="C29" s="84">
        <f>C30+C31</f>
        <v>20</v>
      </c>
      <c r="D29" s="84">
        <v>0</v>
      </c>
      <c r="E29" s="85"/>
      <c r="F29" s="86"/>
      <c r="G29" s="213">
        <f>G30+G31</f>
        <v>20</v>
      </c>
      <c r="H29" s="88"/>
      <c r="I29" s="89"/>
      <c r="J29" s="89"/>
      <c r="K29" s="85"/>
      <c r="L29" s="85"/>
      <c r="M29" s="84" t="b">
        <v>0</v>
      </c>
      <c r="N29" s="259">
        <f>N30+N31</f>
        <v>20</v>
      </c>
      <c r="O29" s="256"/>
      <c r="P29" s="256"/>
    </row>
    <row r="30" spans="1:16" ht="46.5">
      <c r="A30" s="197" t="s">
        <v>218</v>
      </c>
      <c r="B30" s="198" t="s">
        <v>219</v>
      </c>
      <c r="C30" s="112">
        <v>15</v>
      </c>
      <c r="D30" s="112">
        <v>15</v>
      </c>
      <c r="E30" s="93"/>
      <c r="F30" s="94"/>
      <c r="G30" s="214">
        <v>15</v>
      </c>
      <c r="H30" s="96">
        <f>G30</f>
        <v>15</v>
      </c>
      <c r="I30" s="233"/>
      <c r="J30" s="97"/>
      <c r="K30" s="93"/>
      <c r="L30" s="93" t="s">
        <v>220</v>
      </c>
      <c r="M30" s="92" t="b">
        <v>1</v>
      </c>
      <c r="N30" s="256">
        <v>15</v>
      </c>
      <c r="O30" s="256"/>
      <c r="P30" s="256"/>
    </row>
    <row r="31" spans="1:16" ht="139.5">
      <c r="A31" s="90" t="s">
        <v>221</v>
      </c>
      <c r="B31" s="91" t="s">
        <v>222</v>
      </c>
      <c r="C31" s="92">
        <v>5</v>
      </c>
      <c r="D31" s="92">
        <v>0</v>
      </c>
      <c r="E31" s="93"/>
      <c r="F31" s="94"/>
      <c r="G31" s="214">
        <v>5</v>
      </c>
      <c r="H31" s="96"/>
      <c r="I31" s="97" t="s">
        <v>871</v>
      </c>
      <c r="J31" s="97" t="s">
        <v>870</v>
      </c>
      <c r="K31" s="93"/>
      <c r="L31" s="93" t="s">
        <v>223</v>
      </c>
      <c r="M31" s="92" t="b">
        <v>0</v>
      </c>
      <c r="N31" s="256">
        <v>5</v>
      </c>
      <c r="O31" s="256"/>
      <c r="P31" s="256"/>
    </row>
    <row r="32" spans="1:16" ht="69.75">
      <c r="A32" s="82" t="s">
        <v>224</v>
      </c>
      <c r="B32" s="83" t="s">
        <v>225</v>
      </c>
      <c r="C32" s="84">
        <f>C33+C37+C41+C42</f>
        <v>30</v>
      </c>
      <c r="D32" s="84">
        <v>0</v>
      </c>
      <c r="E32" s="85"/>
      <c r="F32" s="86"/>
      <c r="G32" s="213">
        <f>G33+G37+G41+G42</f>
        <v>20</v>
      </c>
      <c r="H32" s="88"/>
      <c r="I32" s="89"/>
      <c r="J32" s="89"/>
      <c r="K32" s="85"/>
      <c r="L32" s="85" t="s">
        <v>226</v>
      </c>
      <c r="M32" s="84" t="b">
        <v>0</v>
      </c>
      <c r="N32" s="259">
        <f>N33+N37+N41+N42</f>
        <v>15</v>
      </c>
      <c r="O32" s="255"/>
      <c r="P32" s="255"/>
    </row>
    <row r="33" spans="1:16" ht="93">
      <c r="A33" s="90" t="s">
        <v>227</v>
      </c>
      <c r="B33" s="91" t="s">
        <v>228</v>
      </c>
      <c r="C33" s="92">
        <v>10</v>
      </c>
      <c r="D33" s="92">
        <v>0</v>
      </c>
      <c r="E33" s="93"/>
      <c r="F33" s="94"/>
      <c r="G33" s="214">
        <v>10</v>
      </c>
      <c r="H33" s="96"/>
      <c r="I33" s="97"/>
      <c r="J33" s="97"/>
      <c r="K33" s="93"/>
      <c r="L33" s="93" t="s">
        <v>229</v>
      </c>
      <c r="M33" s="92" t="b">
        <v>0</v>
      </c>
      <c r="N33" s="256">
        <v>5</v>
      </c>
      <c r="O33" s="256"/>
      <c r="P33" s="256"/>
    </row>
    <row r="34" spans="1:16" ht="46.5">
      <c r="A34" s="99" t="s">
        <v>230</v>
      </c>
      <c r="B34" s="100" t="s">
        <v>231</v>
      </c>
      <c r="C34" s="101">
        <v>3</v>
      </c>
      <c r="D34" s="101">
        <v>0</v>
      </c>
      <c r="E34" s="102"/>
      <c r="F34" s="103"/>
      <c r="G34" s="215"/>
      <c r="H34" s="105"/>
      <c r="I34" s="106"/>
      <c r="J34" s="106"/>
      <c r="K34" s="102"/>
      <c r="L34" s="100"/>
      <c r="M34" s="104" t="b">
        <v>0</v>
      </c>
      <c r="N34" s="256">
        <v>0</v>
      </c>
      <c r="O34" s="256"/>
      <c r="P34" s="256"/>
    </row>
    <row r="35" spans="1:16">
      <c r="A35" s="199" t="s">
        <v>232</v>
      </c>
      <c r="B35" s="200" t="s">
        <v>233</v>
      </c>
      <c r="C35" s="113">
        <v>5</v>
      </c>
      <c r="D35" s="113">
        <v>5</v>
      </c>
      <c r="E35" s="102"/>
      <c r="F35" s="103"/>
      <c r="G35" s="215"/>
      <c r="H35" s="96">
        <v>5</v>
      </c>
      <c r="I35" s="233"/>
      <c r="J35" s="97"/>
      <c r="K35" s="102"/>
      <c r="L35" s="100"/>
      <c r="M35" s="104" t="b">
        <v>1</v>
      </c>
      <c r="N35" s="256">
        <v>5</v>
      </c>
      <c r="O35" s="256"/>
      <c r="P35" s="256"/>
    </row>
    <row r="36" spans="1:16" ht="46.5">
      <c r="A36" s="99" t="s">
        <v>234</v>
      </c>
      <c r="B36" s="100" t="s">
        <v>235</v>
      </c>
      <c r="C36" s="101">
        <v>10</v>
      </c>
      <c r="D36" s="101">
        <v>0</v>
      </c>
      <c r="E36" s="102"/>
      <c r="F36" s="103"/>
      <c r="G36" s="215">
        <v>10</v>
      </c>
      <c r="H36" s="105"/>
      <c r="I36" s="106"/>
      <c r="J36" s="97" t="s">
        <v>865</v>
      </c>
      <c r="K36" s="102"/>
      <c r="L36" s="100"/>
      <c r="M36" s="104" t="b">
        <v>0</v>
      </c>
      <c r="N36" s="256">
        <v>0</v>
      </c>
      <c r="O36" s="256"/>
      <c r="P36" s="256"/>
    </row>
    <row r="37" spans="1:16">
      <c r="A37" s="90" t="s">
        <v>236</v>
      </c>
      <c r="B37" s="91" t="s">
        <v>237</v>
      </c>
      <c r="C37" s="112">
        <v>10</v>
      </c>
      <c r="D37" s="92">
        <v>0</v>
      </c>
      <c r="E37" s="93"/>
      <c r="F37" s="94"/>
      <c r="G37" s="214">
        <v>5</v>
      </c>
      <c r="H37" s="96"/>
      <c r="I37" s="97"/>
      <c r="J37" s="97"/>
      <c r="K37" s="93"/>
      <c r="L37" s="93" t="s">
        <v>229</v>
      </c>
      <c r="M37" s="92" t="b">
        <v>0</v>
      </c>
      <c r="N37" s="256">
        <v>5</v>
      </c>
      <c r="O37" s="256"/>
      <c r="P37" s="256"/>
    </row>
    <row r="38" spans="1:16" ht="46.5">
      <c r="A38" s="99" t="s">
        <v>238</v>
      </c>
      <c r="B38" s="100" t="s">
        <v>239</v>
      </c>
      <c r="C38" s="113">
        <v>3</v>
      </c>
      <c r="D38" s="101">
        <v>0</v>
      </c>
      <c r="E38" s="102"/>
      <c r="F38" s="103"/>
      <c r="G38" s="215"/>
      <c r="H38" s="105"/>
      <c r="I38" s="106"/>
      <c r="J38" s="106"/>
      <c r="K38" s="102"/>
      <c r="L38" s="100"/>
      <c r="M38" s="104" t="b">
        <v>0</v>
      </c>
      <c r="N38" s="256">
        <v>0</v>
      </c>
      <c r="O38" s="256"/>
      <c r="P38" s="256"/>
    </row>
    <row r="39" spans="1:16" ht="46.5">
      <c r="A39" s="199" t="s">
        <v>240</v>
      </c>
      <c r="B39" s="200" t="s">
        <v>241</v>
      </c>
      <c r="C39" s="113">
        <v>5</v>
      </c>
      <c r="D39" s="113">
        <v>5</v>
      </c>
      <c r="E39" s="102"/>
      <c r="F39" s="103"/>
      <c r="G39" s="215">
        <v>5</v>
      </c>
      <c r="H39" s="96">
        <f>G39</f>
        <v>5</v>
      </c>
      <c r="I39" s="233" t="s">
        <v>872</v>
      </c>
      <c r="J39" s="97"/>
      <c r="K39" s="102"/>
      <c r="L39" s="100"/>
      <c r="M39" s="104" t="b">
        <v>1</v>
      </c>
      <c r="N39" s="255">
        <v>5</v>
      </c>
      <c r="O39" s="255"/>
      <c r="P39" s="255"/>
    </row>
    <row r="40" spans="1:16">
      <c r="A40" s="99" t="s">
        <v>242</v>
      </c>
      <c r="B40" s="100" t="s">
        <v>243</v>
      </c>
      <c r="C40" s="113">
        <v>10</v>
      </c>
      <c r="D40" s="101">
        <v>0</v>
      </c>
      <c r="E40" s="102"/>
      <c r="F40" s="103"/>
      <c r="G40" s="215"/>
      <c r="H40" s="105"/>
      <c r="I40" s="106"/>
      <c r="J40" s="106"/>
      <c r="K40" s="102"/>
      <c r="L40" s="100"/>
      <c r="M40" s="104" t="b">
        <v>0</v>
      </c>
      <c r="N40" s="256">
        <v>0</v>
      </c>
      <c r="O40" s="256"/>
      <c r="P40" s="256"/>
    </row>
    <row r="41" spans="1:16" ht="46.5">
      <c r="A41" s="90" t="s">
        <v>244</v>
      </c>
      <c r="B41" s="91" t="s">
        <v>245</v>
      </c>
      <c r="C41" s="92">
        <v>5</v>
      </c>
      <c r="D41" s="92">
        <v>0</v>
      </c>
      <c r="E41" s="114" t="s">
        <v>246</v>
      </c>
      <c r="F41" s="115"/>
      <c r="G41" s="216">
        <v>0</v>
      </c>
      <c r="H41" s="116"/>
      <c r="I41" s="117"/>
      <c r="J41" s="117"/>
      <c r="K41" s="93" t="s">
        <v>247</v>
      </c>
      <c r="L41" s="93" t="s">
        <v>248</v>
      </c>
      <c r="M41" s="92" t="b">
        <v>0</v>
      </c>
      <c r="N41" s="256">
        <v>0</v>
      </c>
      <c r="O41" s="256"/>
      <c r="P41" s="256"/>
    </row>
    <row r="42" spans="1:16" ht="46.5">
      <c r="A42" s="197" t="s">
        <v>249</v>
      </c>
      <c r="B42" s="198" t="s">
        <v>250</v>
      </c>
      <c r="C42" s="112">
        <v>5</v>
      </c>
      <c r="D42" s="112">
        <v>5</v>
      </c>
      <c r="E42" s="93"/>
      <c r="F42" s="94"/>
      <c r="G42" s="214">
        <v>5</v>
      </c>
      <c r="H42" s="96">
        <f>G42</f>
        <v>5</v>
      </c>
      <c r="I42" s="233"/>
      <c r="J42" s="97"/>
      <c r="K42" s="93"/>
      <c r="L42" s="93" t="s">
        <v>248</v>
      </c>
      <c r="M42" s="92" t="b">
        <v>1</v>
      </c>
      <c r="N42" s="255">
        <v>5</v>
      </c>
      <c r="O42" s="255"/>
      <c r="P42" s="255"/>
    </row>
    <row r="43" spans="1:16" ht="46.5">
      <c r="A43" s="82" t="s">
        <v>251</v>
      </c>
      <c r="B43" s="83" t="s">
        <v>252</v>
      </c>
      <c r="C43" s="84">
        <f>C44+C45+C46+C47</f>
        <v>20</v>
      </c>
      <c r="D43" s="84">
        <v>0</v>
      </c>
      <c r="E43" s="85"/>
      <c r="F43" s="86"/>
      <c r="G43" s="213">
        <f>G44+G45+G46+G47</f>
        <v>5</v>
      </c>
      <c r="H43" s="88"/>
      <c r="I43" s="89"/>
      <c r="J43" s="89"/>
      <c r="K43" s="85"/>
      <c r="L43" s="85" t="s">
        <v>248</v>
      </c>
      <c r="M43" s="84" t="b">
        <v>0</v>
      </c>
      <c r="N43" s="259">
        <f>N44+N45+N46+N47</f>
        <v>5</v>
      </c>
      <c r="O43" s="256"/>
      <c r="P43" s="256"/>
    </row>
    <row r="44" spans="1:16" ht="46.5">
      <c r="A44" s="197" t="s">
        <v>253</v>
      </c>
      <c r="B44" s="198" t="s">
        <v>254</v>
      </c>
      <c r="C44" s="112">
        <v>5</v>
      </c>
      <c r="D44" s="112">
        <v>5</v>
      </c>
      <c r="E44" s="93"/>
      <c r="F44" s="94"/>
      <c r="G44" s="214">
        <v>0</v>
      </c>
      <c r="H44" s="231">
        <f t="shared" ref="H44:H45" si="2">G44</f>
        <v>0</v>
      </c>
      <c r="I44" s="233" t="s">
        <v>858</v>
      </c>
      <c r="J44" s="97"/>
      <c r="K44" s="93"/>
      <c r="L44" s="93"/>
      <c r="M44" s="92" t="b">
        <v>1</v>
      </c>
      <c r="N44" s="256">
        <v>0</v>
      </c>
      <c r="O44" s="256"/>
      <c r="P44" s="256"/>
    </row>
    <row r="45" spans="1:16" ht="46.5">
      <c r="A45" s="197" t="s">
        <v>255</v>
      </c>
      <c r="B45" s="198" t="s">
        <v>256</v>
      </c>
      <c r="C45" s="112">
        <v>5</v>
      </c>
      <c r="D45" s="112">
        <v>5</v>
      </c>
      <c r="E45" s="93"/>
      <c r="F45" s="94"/>
      <c r="G45" s="214">
        <v>0</v>
      </c>
      <c r="H45" s="231">
        <f t="shared" si="2"/>
        <v>0</v>
      </c>
      <c r="I45" s="233" t="s">
        <v>859</v>
      </c>
      <c r="J45" s="97"/>
      <c r="K45" s="93"/>
      <c r="L45" s="93"/>
      <c r="M45" s="92" t="b">
        <v>1</v>
      </c>
      <c r="N45" s="256">
        <v>0</v>
      </c>
      <c r="O45" s="256"/>
      <c r="P45" s="256"/>
    </row>
    <row r="46" spans="1:16" ht="69.75">
      <c r="A46" s="90" t="s">
        <v>257</v>
      </c>
      <c r="B46" s="91" t="s">
        <v>258</v>
      </c>
      <c r="C46" s="92">
        <v>5</v>
      </c>
      <c r="D46" s="92">
        <v>0</v>
      </c>
      <c r="E46" s="93"/>
      <c r="F46" s="94"/>
      <c r="G46" s="214">
        <v>5</v>
      </c>
      <c r="H46" s="96"/>
      <c r="I46" s="97"/>
      <c r="J46" s="97"/>
      <c r="K46" s="93"/>
      <c r="L46" s="93"/>
      <c r="M46" s="92" t="b">
        <v>0</v>
      </c>
      <c r="N46" s="256">
        <v>5</v>
      </c>
      <c r="O46" s="256"/>
      <c r="P46" s="256"/>
    </row>
    <row r="47" spans="1:16" ht="46.5">
      <c r="A47" s="90" t="s">
        <v>259</v>
      </c>
      <c r="B47" s="91" t="s">
        <v>260</v>
      </c>
      <c r="C47" s="92">
        <v>5</v>
      </c>
      <c r="D47" s="92">
        <v>0</v>
      </c>
      <c r="E47" s="93"/>
      <c r="F47" s="94"/>
      <c r="G47" s="214">
        <v>0</v>
      </c>
      <c r="H47" s="96"/>
      <c r="I47" s="97"/>
      <c r="J47" s="97"/>
      <c r="K47" s="93"/>
      <c r="L47" s="93"/>
      <c r="M47" s="92" t="b">
        <v>0</v>
      </c>
      <c r="N47" s="256">
        <v>0</v>
      </c>
      <c r="O47" s="256"/>
      <c r="P47" s="256"/>
    </row>
    <row r="48" spans="1:16">
      <c r="A48" s="118" t="s">
        <v>261</v>
      </c>
      <c r="B48" s="119" t="s">
        <v>262</v>
      </c>
      <c r="C48" s="120">
        <f>C51+C52+C49+C50</f>
        <v>20</v>
      </c>
      <c r="D48" s="120">
        <v>0</v>
      </c>
      <c r="E48" s="121"/>
      <c r="F48" s="122"/>
      <c r="G48" s="217">
        <f>G49+G50+G51+G52</f>
        <v>15</v>
      </c>
      <c r="H48" s="123"/>
      <c r="I48" s="89"/>
      <c r="J48" s="89"/>
      <c r="K48" s="124"/>
      <c r="L48" s="121"/>
      <c r="M48" s="120" t="b">
        <v>0</v>
      </c>
      <c r="N48" s="260">
        <f>N51+N52+N49+N50</f>
        <v>5</v>
      </c>
      <c r="O48" s="256"/>
      <c r="P48" s="256"/>
    </row>
    <row r="49" spans="1:16" ht="46.5">
      <c r="A49" s="197" t="s">
        <v>263</v>
      </c>
      <c r="B49" s="198" t="s">
        <v>264</v>
      </c>
      <c r="C49" s="112">
        <v>5</v>
      </c>
      <c r="D49" s="112">
        <v>5</v>
      </c>
      <c r="E49" s="93"/>
      <c r="F49" s="94"/>
      <c r="G49" s="214">
        <v>5</v>
      </c>
      <c r="H49" s="96">
        <f t="shared" ref="H49:H50" si="3">G49</f>
        <v>5</v>
      </c>
      <c r="I49" s="233" t="s">
        <v>879</v>
      </c>
      <c r="J49" s="97"/>
      <c r="K49" s="93"/>
      <c r="L49" s="93"/>
      <c r="M49" s="92" t="b">
        <v>1</v>
      </c>
      <c r="N49" s="256">
        <v>0</v>
      </c>
      <c r="O49" s="256"/>
      <c r="P49" s="256"/>
    </row>
    <row r="50" spans="1:16" ht="46.5">
      <c r="A50" s="197" t="s">
        <v>265</v>
      </c>
      <c r="B50" s="198" t="s">
        <v>266</v>
      </c>
      <c r="C50" s="112">
        <v>5</v>
      </c>
      <c r="D50" s="112">
        <v>5</v>
      </c>
      <c r="E50" s="93"/>
      <c r="F50" s="94"/>
      <c r="G50" s="214">
        <v>5</v>
      </c>
      <c r="H50" s="96">
        <f t="shared" si="3"/>
        <v>5</v>
      </c>
      <c r="I50" s="233" t="s">
        <v>878</v>
      </c>
      <c r="J50" s="97"/>
      <c r="K50" s="93"/>
      <c r="L50" s="93"/>
      <c r="M50" s="92" t="b">
        <v>1</v>
      </c>
      <c r="N50" s="256">
        <v>0</v>
      </c>
      <c r="O50" s="256"/>
      <c r="P50" s="256"/>
    </row>
    <row r="51" spans="1:16" ht="46.5">
      <c r="A51" s="90" t="s">
        <v>267</v>
      </c>
      <c r="B51" s="91" t="s">
        <v>268</v>
      </c>
      <c r="C51" s="92">
        <v>5</v>
      </c>
      <c r="D51" s="92">
        <v>0</v>
      </c>
      <c r="E51" s="93"/>
      <c r="F51" s="94"/>
      <c r="G51" s="214">
        <v>5</v>
      </c>
      <c r="H51" s="96"/>
      <c r="I51" s="97"/>
      <c r="J51" s="97"/>
      <c r="K51" s="93"/>
      <c r="L51" s="93"/>
      <c r="M51" s="125" t="b">
        <v>0</v>
      </c>
      <c r="N51" s="256">
        <v>5</v>
      </c>
      <c r="O51" s="256"/>
      <c r="P51" s="256"/>
    </row>
    <row r="52" spans="1:16" ht="46.5">
      <c r="A52" s="90" t="s">
        <v>269</v>
      </c>
      <c r="B52" s="91" t="s">
        <v>270</v>
      </c>
      <c r="C52" s="92">
        <v>5</v>
      </c>
      <c r="D52" s="92">
        <v>0</v>
      </c>
      <c r="E52" s="93"/>
      <c r="F52" s="94"/>
      <c r="G52" s="214">
        <v>0</v>
      </c>
      <c r="H52" s="96"/>
      <c r="I52" s="97"/>
      <c r="J52" s="97"/>
      <c r="K52" s="93"/>
      <c r="L52" s="93"/>
      <c r="M52" s="92" t="b">
        <v>0</v>
      </c>
      <c r="N52" s="256">
        <v>0</v>
      </c>
      <c r="O52" s="256"/>
      <c r="P52" s="256"/>
    </row>
    <row r="53" spans="1:16">
      <c r="A53" s="126" t="s">
        <v>271</v>
      </c>
      <c r="B53" s="119" t="s">
        <v>272</v>
      </c>
      <c r="C53" s="120">
        <f>C54+C55+C56</f>
        <v>20</v>
      </c>
      <c r="D53" s="120">
        <v>0</v>
      </c>
      <c r="E53" s="121"/>
      <c r="F53" s="122"/>
      <c r="G53" s="217">
        <f>G54+G55+G56</f>
        <v>20</v>
      </c>
      <c r="H53" s="123"/>
      <c r="I53" s="89"/>
      <c r="J53" s="89"/>
      <c r="K53" s="124"/>
      <c r="L53" s="119"/>
      <c r="M53" s="120" t="b">
        <v>0</v>
      </c>
      <c r="N53" s="260">
        <f>N54+N55+N56</f>
        <v>20</v>
      </c>
      <c r="O53" s="256"/>
      <c r="P53" s="256"/>
    </row>
    <row r="54" spans="1:16">
      <c r="A54" s="201" t="s">
        <v>273</v>
      </c>
      <c r="B54" s="198" t="s">
        <v>274</v>
      </c>
      <c r="C54" s="112">
        <v>10</v>
      </c>
      <c r="D54" s="112">
        <v>10</v>
      </c>
      <c r="E54" s="93"/>
      <c r="F54" s="94"/>
      <c r="G54" s="214">
        <v>10</v>
      </c>
      <c r="H54" s="96">
        <f>G54</f>
        <v>10</v>
      </c>
      <c r="I54" s="233"/>
      <c r="J54" s="97"/>
      <c r="K54" s="93"/>
      <c r="L54" s="93"/>
      <c r="M54" s="92" t="b">
        <v>1</v>
      </c>
      <c r="N54" s="256">
        <v>10</v>
      </c>
      <c r="O54" s="256"/>
      <c r="P54" s="256"/>
    </row>
    <row r="55" spans="1:16">
      <c r="A55" s="127" t="s">
        <v>275</v>
      </c>
      <c r="B55" s="91" t="s">
        <v>276</v>
      </c>
      <c r="C55" s="92">
        <v>5</v>
      </c>
      <c r="D55" s="92">
        <v>0</v>
      </c>
      <c r="E55" s="93"/>
      <c r="F55" s="94"/>
      <c r="G55" s="214">
        <v>5</v>
      </c>
      <c r="H55" s="96"/>
      <c r="I55" s="97"/>
      <c r="J55" s="97"/>
      <c r="K55" s="93"/>
      <c r="L55" s="93"/>
      <c r="M55" s="92" t="b">
        <v>0</v>
      </c>
      <c r="N55" s="256">
        <v>5</v>
      </c>
      <c r="O55" s="256"/>
      <c r="P55" s="256"/>
    </row>
    <row r="56" spans="1:16" ht="46.5">
      <c r="A56" s="127" t="s">
        <v>277</v>
      </c>
      <c r="B56" s="91" t="s">
        <v>278</v>
      </c>
      <c r="C56" s="92">
        <v>5</v>
      </c>
      <c r="D56" s="92">
        <v>0</v>
      </c>
      <c r="E56" s="93"/>
      <c r="F56" s="94"/>
      <c r="G56" s="214">
        <v>5</v>
      </c>
      <c r="H56" s="96"/>
      <c r="I56" s="97"/>
      <c r="J56" s="97"/>
      <c r="K56" s="93"/>
      <c r="L56" s="93"/>
      <c r="M56" s="92" t="b">
        <v>0</v>
      </c>
      <c r="N56" s="256">
        <v>5</v>
      </c>
      <c r="O56" s="256"/>
      <c r="P56" s="256"/>
    </row>
    <row r="57" spans="1:16">
      <c r="A57" s="82" t="s">
        <v>279</v>
      </c>
      <c r="B57" s="83" t="s">
        <v>280</v>
      </c>
      <c r="C57" s="84">
        <f>C58+C59</f>
        <v>10</v>
      </c>
      <c r="D57" s="84">
        <v>0</v>
      </c>
      <c r="E57" s="85"/>
      <c r="F57" s="86"/>
      <c r="G57" s="213">
        <f>G58+G59</f>
        <v>10</v>
      </c>
      <c r="H57" s="88"/>
      <c r="I57" s="89"/>
      <c r="J57" s="89"/>
      <c r="K57" s="85"/>
      <c r="L57" s="85"/>
      <c r="M57" s="84" t="b">
        <v>0</v>
      </c>
      <c r="N57" s="259">
        <f>N58+N59</f>
        <v>10</v>
      </c>
      <c r="O57" s="256"/>
      <c r="P57" s="256"/>
    </row>
    <row r="58" spans="1:16" ht="93">
      <c r="A58" s="197" t="s">
        <v>281</v>
      </c>
      <c r="B58" s="198" t="s">
        <v>282</v>
      </c>
      <c r="C58" s="112">
        <v>5</v>
      </c>
      <c r="D58" s="112">
        <v>5</v>
      </c>
      <c r="E58" s="93"/>
      <c r="F58" s="94"/>
      <c r="G58" s="214">
        <v>5</v>
      </c>
      <c r="H58" s="96">
        <f t="shared" ref="H58:H59" si="4">G58</f>
        <v>5</v>
      </c>
      <c r="I58" s="233"/>
      <c r="J58" s="97"/>
      <c r="K58" s="93"/>
      <c r="L58" s="93" t="s">
        <v>283</v>
      </c>
      <c r="M58" s="92" t="b">
        <v>1</v>
      </c>
      <c r="N58" s="256">
        <v>5</v>
      </c>
      <c r="O58" s="256"/>
      <c r="P58" s="256"/>
    </row>
    <row r="59" spans="1:16">
      <c r="A59" s="197" t="s">
        <v>284</v>
      </c>
      <c r="B59" s="198" t="s">
        <v>285</v>
      </c>
      <c r="C59" s="112">
        <v>5</v>
      </c>
      <c r="D59" s="112">
        <v>5</v>
      </c>
      <c r="E59" s="93"/>
      <c r="F59" s="94"/>
      <c r="G59" s="214">
        <v>5</v>
      </c>
      <c r="H59" s="96">
        <f t="shared" si="4"/>
        <v>5</v>
      </c>
      <c r="I59" s="233"/>
      <c r="J59" s="97"/>
      <c r="K59" s="93"/>
      <c r="L59" s="93"/>
      <c r="M59" s="92" t="b">
        <v>1</v>
      </c>
      <c r="N59" s="256">
        <v>5</v>
      </c>
      <c r="O59" s="256"/>
      <c r="P59" s="256"/>
    </row>
    <row r="60" spans="1:16">
      <c r="A60" s="82" t="s">
        <v>286</v>
      </c>
      <c r="B60" s="83" t="s">
        <v>287</v>
      </c>
      <c r="C60" s="84">
        <f>C61+C62</f>
        <v>10</v>
      </c>
      <c r="D60" s="84">
        <v>0</v>
      </c>
      <c r="E60" s="85"/>
      <c r="F60" s="86"/>
      <c r="G60" s="213">
        <f>G61+G62</f>
        <v>10</v>
      </c>
      <c r="H60" s="88"/>
      <c r="I60" s="89"/>
      <c r="J60" s="89"/>
      <c r="K60" s="85"/>
      <c r="L60" s="85"/>
      <c r="M60" s="84" t="b">
        <v>0</v>
      </c>
      <c r="N60" s="259">
        <f>N61+N62</f>
        <v>10</v>
      </c>
      <c r="O60" s="255"/>
      <c r="P60" s="255"/>
    </row>
    <row r="61" spans="1:16">
      <c r="A61" s="202" t="s">
        <v>288</v>
      </c>
      <c r="B61" s="203" t="s">
        <v>289</v>
      </c>
      <c r="C61" s="209">
        <v>5</v>
      </c>
      <c r="D61" s="209">
        <v>5</v>
      </c>
      <c r="E61" s="131"/>
      <c r="F61" s="132"/>
      <c r="G61" s="218">
        <v>5</v>
      </c>
      <c r="H61" s="96">
        <f t="shared" ref="H61:H62" si="5">G61</f>
        <v>5</v>
      </c>
      <c r="I61" s="233"/>
      <c r="J61" s="97"/>
      <c r="K61" s="133"/>
      <c r="L61" s="131"/>
      <c r="M61" s="130" t="b">
        <v>1</v>
      </c>
      <c r="N61" s="256">
        <v>5</v>
      </c>
      <c r="O61" s="256"/>
      <c r="P61" s="256"/>
    </row>
    <row r="62" spans="1:16" ht="46.5">
      <c r="A62" s="202" t="s">
        <v>290</v>
      </c>
      <c r="B62" s="203" t="s">
        <v>291</v>
      </c>
      <c r="C62" s="209">
        <v>5</v>
      </c>
      <c r="D62" s="209">
        <v>5</v>
      </c>
      <c r="E62" s="131"/>
      <c r="F62" s="132"/>
      <c r="G62" s="218">
        <v>5</v>
      </c>
      <c r="H62" s="96">
        <f t="shared" si="5"/>
        <v>5</v>
      </c>
      <c r="I62" s="233"/>
      <c r="J62" s="97"/>
      <c r="K62" s="133"/>
      <c r="L62" s="131"/>
      <c r="M62" s="130" t="b">
        <v>1</v>
      </c>
      <c r="N62" s="256">
        <v>5</v>
      </c>
      <c r="O62" s="256"/>
      <c r="P62" s="256"/>
    </row>
    <row r="63" spans="1:16">
      <c r="A63" s="118" t="s">
        <v>292</v>
      </c>
      <c r="B63" s="119" t="s">
        <v>293</v>
      </c>
      <c r="C63" s="120">
        <f>C64+C65+C66+C67+C68+C69</f>
        <v>30</v>
      </c>
      <c r="D63" s="120">
        <v>0</v>
      </c>
      <c r="E63" s="121"/>
      <c r="F63" s="122"/>
      <c r="G63" s="217">
        <f>G64+G65+G66+G67+G68+G69</f>
        <v>25</v>
      </c>
      <c r="H63" s="123"/>
      <c r="I63" s="89"/>
      <c r="J63" s="89"/>
      <c r="K63" s="124"/>
      <c r="L63" s="121"/>
      <c r="M63" s="120" t="b">
        <v>0</v>
      </c>
      <c r="N63" s="260">
        <f>N64+N65+N66+N67+N68+N69</f>
        <v>25</v>
      </c>
      <c r="O63" s="256"/>
      <c r="P63" s="256"/>
    </row>
    <row r="64" spans="1:16" ht="46.5">
      <c r="A64" s="197" t="s">
        <v>294</v>
      </c>
      <c r="B64" s="198" t="s">
        <v>295</v>
      </c>
      <c r="C64" s="112">
        <v>5</v>
      </c>
      <c r="D64" s="112">
        <v>5</v>
      </c>
      <c r="E64" s="93"/>
      <c r="F64" s="94"/>
      <c r="G64" s="214">
        <v>5</v>
      </c>
      <c r="H64" s="96">
        <f t="shared" ref="H64:H65" si="6">G64</f>
        <v>5</v>
      </c>
      <c r="I64" s="233"/>
      <c r="J64" s="97"/>
      <c r="K64" s="93"/>
      <c r="L64" s="93"/>
      <c r="M64" s="92" t="b">
        <v>1</v>
      </c>
      <c r="N64" s="256">
        <v>5</v>
      </c>
      <c r="O64" s="256"/>
      <c r="P64" s="256"/>
    </row>
    <row r="65" spans="1:16" ht="69.75">
      <c r="A65" s="197" t="s">
        <v>296</v>
      </c>
      <c r="B65" s="198" t="s">
        <v>297</v>
      </c>
      <c r="C65" s="112">
        <v>5</v>
      </c>
      <c r="D65" s="112">
        <v>5</v>
      </c>
      <c r="E65" s="93"/>
      <c r="F65" s="94"/>
      <c r="G65" s="214">
        <v>5</v>
      </c>
      <c r="H65" s="96">
        <f t="shared" si="6"/>
        <v>5</v>
      </c>
      <c r="I65" s="233"/>
      <c r="J65" s="97"/>
      <c r="K65" s="93"/>
      <c r="L65" s="93"/>
      <c r="M65" s="92" t="b">
        <v>1</v>
      </c>
      <c r="N65" s="256">
        <v>5</v>
      </c>
      <c r="O65" s="256"/>
      <c r="P65" s="256"/>
    </row>
    <row r="66" spans="1:16" ht="46.5">
      <c r="A66" s="90" t="s">
        <v>298</v>
      </c>
      <c r="B66" s="91" t="s">
        <v>299</v>
      </c>
      <c r="C66" s="92">
        <v>5</v>
      </c>
      <c r="D66" s="92">
        <v>0</v>
      </c>
      <c r="E66" s="93"/>
      <c r="F66" s="94"/>
      <c r="G66" s="214">
        <v>5</v>
      </c>
      <c r="H66" s="96"/>
      <c r="I66" s="97"/>
      <c r="J66" s="97"/>
      <c r="K66" s="93"/>
      <c r="L66" s="93"/>
      <c r="M66" s="92" t="b">
        <v>0</v>
      </c>
      <c r="N66" s="256">
        <v>5</v>
      </c>
      <c r="O66" s="256"/>
      <c r="P66" s="256"/>
    </row>
    <row r="67" spans="1:16" ht="69.75">
      <c r="A67" s="90" t="s">
        <v>300</v>
      </c>
      <c r="B67" s="91" t="s">
        <v>301</v>
      </c>
      <c r="C67" s="92">
        <v>5</v>
      </c>
      <c r="D67" s="92">
        <v>0</v>
      </c>
      <c r="E67" s="93"/>
      <c r="F67" s="94"/>
      <c r="G67" s="214">
        <v>5</v>
      </c>
      <c r="H67" s="96"/>
      <c r="I67" s="97"/>
      <c r="J67" s="97"/>
      <c r="K67" s="93"/>
      <c r="L67" s="93"/>
      <c r="M67" s="92" t="b">
        <v>0</v>
      </c>
      <c r="N67" s="256">
        <v>5</v>
      </c>
      <c r="O67" s="256"/>
      <c r="P67" s="256"/>
    </row>
    <row r="68" spans="1:16" ht="93">
      <c r="A68" s="90" t="s">
        <v>302</v>
      </c>
      <c r="B68" s="91" t="s">
        <v>303</v>
      </c>
      <c r="C68" s="92">
        <v>5</v>
      </c>
      <c r="D68" s="92">
        <v>0</v>
      </c>
      <c r="E68" s="93"/>
      <c r="F68" s="94"/>
      <c r="G68" s="214">
        <v>5</v>
      </c>
      <c r="H68" s="96"/>
      <c r="I68" s="97"/>
      <c r="J68" s="97"/>
      <c r="K68" s="93"/>
      <c r="L68" s="93"/>
      <c r="M68" s="92" t="b">
        <v>0</v>
      </c>
      <c r="N68" s="255">
        <v>5</v>
      </c>
      <c r="O68" s="255"/>
      <c r="P68" s="255"/>
    </row>
    <row r="69" spans="1:16" ht="46.5">
      <c r="A69" s="90" t="s">
        <v>304</v>
      </c>
      <c r="B69" s="91" t="s">
        <v>305</v>
      </c>
      <c r="C69" s="92">
        <v>5</v>
      </c>
      <c r="D69" s="92">
        <v>0</v>
      </c>
      <c r="E69" s="93"/>
      <c r="F69" s="94"/>
      <c r="G69" s="214"/>
      <c r="H69" s="96"/>
      <c r="I69" s="97"/>
      <c r="J69" s="97"/>
      <c r="K69" s="93"/>
      <c r="L69" s="93"/>
      <c r="M69" s="92" t="b">
        <v>0</v>
      </c>
      <c r="N69" s="256"/>
      <c r="O69" s="256"/>
      <c r="P69" s="256"/>
    </row>
    <row r="70" spans="1:16" ht="92.25" customHeight="1">
      <c r="A70" s="82" t="s">
        <v>306</v>
      </c>
      <c r="B70" s="83" t="s">
        <v>307</v>
      </c>
      <c r="C70" s="84">
        <f>C71+C75+C76+C80+C81</f>
        <v>35</v>
      </c>
      <c r="D70" s="84">
        <v>0</v>
      </c>
      <c r="E70" s="134" t="s">
        <v>308</v>
      </c>
      <c r="F70" s="135"/>
      <c r="G70" s="213">
        <f>G71+G75+G76+G80+G81</f>
        <v>0</v>
      </c>
      <c r="H70" s="136"/>
      <c r="I70" s="137"/>
      <c r="J70" s="137"/>
      <c r="K70" s="138" t="s">
        <v>309</v>
      </c>
      <c r="L70" s="139"/>
      <c r="M70" s="84" t="b">
        <v>0</v>
      </c>
      <c r="N70" s="259">
        <f>N71+N75+N76+N80+N81</f>
        <v>0</v>
      </c>
      <c r="O70" s="256"/>
      <c r="P70" s="256"/>
    </row>
    <row r="71" spans="1:16" ht="69.75">
      <c r="A71" s="90" t="s">
        <v>310</v>
      </c>
      <c r="B71" s="91" t="s">
        <v>311</v>
      </c>
      <c r="C71" s="92">
        <v>10</v>
      </c>
      <c r="D71" s="92">
        <v>0</v>
      </c>
      <c r="E71" s="93"/>
      <c r="F71" s="94"/>
      <c r="G71" s="214">
        <f>G72+G73+G74</f>
        <v>0</v>
      </c>
      <c r="H71" s="96"/>
      <c r="I71" s="97"/>
      <c r="J71" s="97"/>
      <c r="K71" s="93"/>
      <c r="L71" s="93"/>
      <c r="M71" s="125" t="b">
        <v>0</v>
      </c>
      <c r="N71" s="256">
        <v>0</v>
      </c>
      <c r="O71" s="256"/>
      <c r="P71" s="256"/>
    </row>
    <row r="72" spans="1:16">
      <c r="A72" s="204" t="s">
        <v>312</v>
      </c>
      <c r="B72" s="205" t="s">
        <v>313</v>
      </c>
      <c r="C72" s="210">
        <v>5</v>
      </c>
      <c r="D72" s="210">
        <v>5</v>
      </c>
      <c r="E72" s="143"/>
      <c r="F72" s="144"/>
      <c r="G72" s="219">
        <v>0</v>
      </c>
      <c r="H72" s="231">
        <f>G72</f>
        <v>0</v>
      </c>
      <c r="I72" s="233" t="s">
        <v>873</v>
      </c>
      <c r="J72" s="97"/>
      <c r="K72" s="145"/>
      <c r="L72" s="143"/>
      <c r="M72" s="142" t="b">
        <v>1</v>
      </c>
      <c r="N72" s="255">
        <v>0</v>
      </c>
      <c r="O72" s="255"/>
      <c r="P72" s="255"/>
    </row>
    <row r="73" spans="1:16">
      <c r="A73" s="140" t="s">
        <v>314</v>
      </c>
      <c r="B73" s="141" t="s">
        <v>315</v>
      </c>
      <c r="C73" s="142">
        <v>8</v>
      </c>
      <c r="D73" s="142">
        <v>0</v>
      </c>
      <c r="E73" s="143"/>
      <c r="F73" s="144"/>
      <c r="G73" s="219"/>
      <c r="H73" s="146"/>
      <c r="I73" s="106"/>
      <c r="J73" s="106"/>
      <c r="K73" s="145"/>
      <c r="L73" s="143"/>
      <c r="M73" s="142" t="b">
        <v>0</v>
      </c>
      <c r="N73" s="256"/>
      <c r="O73" s="256"/>
      <c r="P73" s="256"/>
    </row>
    <row r="74" spans="1:16">
      <c r="A74" s="140" t="s">
        <v>316</v>
      </c>
      <c r="B74" s="141" t="s">
        <v>317</v>
      </c>
      <c r="C74" s="142">
        <v>10</v>
      </c>
      <c r="D74" s="142">
        <v>0</v>
      </c>
      <c r="E74" s="143"/>
      <c r="F74" s="144"/>
      <c r="G74" s="219"/>
      <c r="H74" s="146"/>
      <c r="I74" s="106"/>
      <c r="J74" s="106"/>
      <c r="K74" s="145"/>
      <c r="L74" s="143"/>
      <c r="M74" s="142" t="b">
        <v>0</v>
      </c>
      <c r="N74" s="256"/>
      <c r="O74" s="256"/>
      <c r="P74" s="256"/>
    </row>
    <row r="75" spans="1:16" ht="46.5">
      <c r="A75" s="197" t="s">
        <v>318</v>
      </c>
      <c r="B75" s="198" t="s">
        <v>319</v>
      </c>
      <c r="C75" s="112">
        <v>5</v>
      </c>
      <c r="D75" s="112">
        <v>5</v>
      </c>
      <c r="E75" s="93"/>
      <c r="F75" s="94"/>
      <c r="G75" s="214"/>
      <c r="H75" s="231">
        <f>G75</f>
        <v>0</v>
      </c>
      <c r="I75" s="233" t="s">
        <v>856</v>
      </c>
      <c r="J75" s="97"/>
      <c r="K75" s="93"/>
      <c r="L75" s="93"/>
      <c r="M75" s="125" t="b">
        <v>1</v>
      </c>
      <c r="N75" s="256"/>
      <c r="O75" s="256"/>
      <c r="P75" s="256"/>
    </row>
    <row r="76" spans="1:16" ht="46.5">
      <c r="A76" s="147" t="s">
        <v>320</v>
      </c>
      <c r="B76" s="91" t="s">
        <v>321</v>
      </c>
      <c r="C76" s="130">
        <v>10</v>
      </c>
      <c r="D76" s="130">
        <v>0</v>
      </c>
      <c r="E76" s="131"/>
      <c r="F76" s="132"/>
      <c r="G76" s="218"/>
      <c r="H76" s="148"/>
      <c r="I76" s="97"/>
      <c r="J76" s="97"/>
      <c r="K76" s="133"/>
      <c r="L76" s="131"/>
      <c r="M76" s="107" t="b">
        <v>0</v>
      </c>
      <c r="N76" s="256"/>
      <c r="O76" s="256"/>
      <c r="P76" s="256"/>
    </row>
    <row r="77" spans="1:16">
      <c r="A77" s="204" t="s">
        <v>322</v>
      </c>
      <c r="B77" s="205" t="s">
        <v>323</v>
      </c>
      <c r="C77" s="210">
        <v>5</v>
      </c>
      <c r="D77" s="210">
        <v>5</v>
      </c>
      <c r="E77" s="143"/>
      <c r="F77" s="144"/>
      <c r="G77" s="219"/>
      <c r="H77" s="231">
        <f>G77</f>
        <v>0</v>
      </c>
      <c r="I77" s="233" t="s">
        <v>873</v>
      </c>
      <c r="J77" s="97"/>
      <c r="K77" s="145"/>
      <c r="L77" s="143"/>
      <c r="M77" s="142" t="b">
        <v>1</v>
      </c>
      <c r="N77" s="256"/>
      <c r="O77" s="256"/>
      <c r="P77" s="256"/>
    </row>
    <row r="78" spans="1:16">
      <c r="A78" s="140" t="s">
        <v>324</v>
      </c>
      <c r="B78" s="141" t="s">
        <v>325</v>
      </c>
      <c r="C78" s="142">
        <v>8</v>
      </c>
      <c r="D78" s="142">
        <v>0</v>
      </c>
      <c r="E78" s="143"/>
      <c r="F78" s="144"/>
      <c r="G78" s="219"/>
      <c r="H78" s="146"/>
      <c r="I78" s="106"/>
      <c r="J78" s="106"/>
      <c r="K78" s="145"/>
      <c r="L78" s="143"/>
      <c r="M78" s="142" t="b">
        <v>0</v>
      </c>
    </row>
    <row r="79" spans="1:16">
      <c r="A79" s="140" t="s">
        <v>326</v>
      </c>
      <c r="B79" s="141" t="s">
        <v>327</v>
      </c>
      <c r="C79" s="142">
        <v>10</v>
      </c>
      <c r="D79" s="142">
        <v>0</v>
      </c>
      <c r="E79" s="143"/>
      <c r="F79" s="144"/>
      <c r="G79" s="219"/>
      <c r="H79" s="146"/>
      <c r="I79" s="106"/>
      <c r="J79" s="106"/>
      <c r="K79" s="145"/>
      <c r="L79" s="143"/>
      <c r="M79" s="142" t="b">
        <v>0</v>
      </c>
    </row>
    <row r="80" spans="1:16" ht="69.75">
      <c r="A80" s="206" t="s">
        <v>328</v>
      </c>
      <c r="B80" s="203" t="s">
        <v>329</v>
      </c>
      <c r="C80" s="209">
        <v>5</v>
      </c>
      <c r="D80" s="209">
        <v>5</v>
      </c>
      <c r="E80" s="131"/>
      <c r="F80" s="132"/>
      <c r="G80" s="218"/>
      <c r="H80" s="231">
        <f>G80</f>
        <v>0</v>
      </c>
      <c r="I80" s="233" t="s">
        <v>860</v>
      </c>
      <c r="J80" s="97"/>
      <c r="K80" s="133"/>
      <c r="L80" s="131"/>
      <c r="M80" s="107" t="b">
        <v>1</v>
      </c>
    </row>
    <row r="81" spans="1:13" ht="93">
      <c r="A81" s="235" t="s">
        <v>330</v>
      </c>
      <c r="B81" s="236" t="s">
        <v>331</v>
      </c>
      <c r="C81" s="237">
        <v>5</v>
      </c>
      <c r="D81" s="237">
        <v>0</v>
      </c>
      <c r="E81" s="238"/>
      <c r="F81" s="239"/>
      <c r="G81" s="240"/>
      <c r="H81" s="241"/>
      <c r="I81" s="242"/>
      <c r="J81" s="242"/>
      <c r="K81" s="243"/>
      <c r="L81" s="238"/>
      <c r="M81" s="244" t="b">
        <v>0</v>
      </c>
    </row>
    <row r="82" spans="1:13">
      <c r="D82" s="74">
        <f>SUBTOTAL(9,D4:D81)</f>
        <v>170</v>
      </c>
      <c r="E82" s="74">
        <f t="shared" ref="E82:F82" si="7">SUBTOTAL(9,E4:E81)</f>
        <v>0</v>
      </c>
      <c r="F82" s="74">
        <f t="shared" si="7"/>
        <v>0</v>
      </c>
      <c r="H82" s="74">
        <f>SUBTOTAL(9,H4:H81)</f>
        <v>110</v>
      </c>
      <c r="I82" s="74"/>
      <c r="J82" s="74"/>
    </row>
    <row r="83" spans="1:13">
      <c r="I83" s="74"/>
      <c r="J83" s="74"/>
    </row>
    <row r="84" spans="1:13">
      <c r="I84" s="74"/>
      <c r="J84" s="74"/>
    </row>
    <row r="85" spans="1:13">
      <c r="I85" s="74"/>
      <c r="J85" s="74"/>
    </row>
    <row r="86" spans="1:13">
      <c r="I86" s="74"/>
      <c r="J86" s="74"/>
    </row>
    <row r="87" spans="1:13">
      <c r="I87" s="74"/>
      <c r="J87" s="74"/>
    </row>
    <row r="88" spans="1:13">
      <c r="I88" s="74"/>
      <c r="J88" s="74"/>
    </row>
    <row r="89" spans="1:13">
      <c r="I89" s="74"/>
      <c r="J89" s="74"/>
    </row>
    <row r="90" spans="1:13">
      <c r="I90" s="74"/>
      <c r="J90" s="74"/>
    </row>
    <row r="91" spans="1:13">
      <c r="I91" s="74"/>
      <c r="J91" s="74"/>
    </row>
    <row r="92" spans="1:13">
      <c r="I92" s="74"/>
      <c r="J92" s="74"/>
    </row>
    <row r="93" spans="1:13">
      <c r="I93" s="74"/>
      <c r="J93" s="74"/>
    </row>
    <row r="94" spans="1:13">
      <c r="I94" s="74"/>
      <c r="J94" s="74"/>
    </row>
    <row r="95" spans="1:13">
      <c r="I95" s="74"/>
      <c r="J95" s="74"/>
    </row>
    <row r="96" spans="1:13">
      <c r="I96" s="74"/>
      <c r="J96" s="74"/>
    </row>
    <row r="97" spans="9:10">
      <c r="I97" s="74"/>
      <c r="J97" s="74"/>
    </row>
    <row r="98" spans="9:10">
      <c r="I98" s="74"/>
      <c r="J98" s="74"/>
    </row>
    <row r="99" spans="9:10">
      <c r="I99" s="74"/>
      <c r="J99" s="74"/>
    </row>
    <row r="100" spans="9:10">
      <c r="I100" s="74"/>
      <c r="J100" s="74"/>
    </row>
    <row r="101" spans="9:10">
      <c r="I101" s="74"/>
      <c r="J101" s="74"/>
    </row>
    <row r="102" spans="9:10">
      <c r="I102" s="74"/>
      <c r="J102" s="74"/>
    </row>
    <row r="103" spans="9:10">
      <c r="I103" s="74"/>
      <c r="J103" s="74"/>
    </row>
    <row r="104" spans="9:10">
      <c r="I104" s="74"/>
      <c r="J104" s="74"/>
    </row>
    <row r="105" spans="9:10">
      <c r="I105" s="74"/>
      <c r="J105" s="74"/>
    </row>
    <row r="106" spans="9:10">
      <c r="I106" s="74"/>
      <c r="J106" s="74"/>
    </row>
    <row r="107" spans="9:10">
      <c r="I107" s="74"/>
      <c r="J107" s="74"/>
    </row>
    <row r="108" spans="9:10">
      <c r="I108" s="74"/>
      <c r="J108" s="74"/>
    </row>
    <row r="109" spans="9:10">
      <c r="I109" s="74"/>
      <c r="J109" s="74"/>
    </row>
    <row r="110" spans="9:10">
      <c r="I110" s="74"/>
      <c r="J110" s="74"/>
    </row>
    <row r="111" spans="9:10">
      <c r="I111" s="74"/>
      <c r="J111" s="74"/>
    </row>
    <row r="112" spans="9:10">
      <c r="I112" s="74"/>
      <c r="J112" s="74"/>
    </row>
    <row r="113" spans="9:10">
      <c r="I113" s="74"/>
      <c r="J113" s="74"/>
    </row>
    <row r="114" spans="9:10">
      <c r="I114" s="74"/>
      <c r="J114" s="74"/>
    </row>
    <row r="115" spans="9:10">
      <c r="I115" s="74"/>
      <c r="J115" s="74"/>
    </row>
    <row r="116" spans="9:10">
      <c r="I116" s="74"/>
      <c r="J116" s="74"/>
    </row>
    <row r="117" spans="9:10">
      <c r="I117" s="74"/>
      <c r="J117" s="74"/>
    </row>
    <row r="118" spans="9:10">
      <c r="I118" s="74"/>
      <c r="J118" s="74"/>
    </row>
    <row r="119" spans="9:10">
      <c r="I119" s="74"/>
      <c r="J119" s="74"/>
    </row>
    <row r="120" spans="9:10">
      <c r="I120" s="74"/>
      <c r="J120" s="74"/>
    </row>
    <row r="121" spans="9:10">
      <c r="I121" s="74"/>
      <c r="J121" s="74"/>
    </row>
    <row r="122" spans="9:10">
      <c r="I122" s="74"/>
      <c r="J122" s="74"/>
    </row>
    <row r="123" spans="9:10">
      <c r="I123" s="74"/>
      <c r="J123" s="74"/>
    </row>
    <row r="124" spans="9:10">
      <c r="I124" s="74"/>
      <c r="J124" s="74"/>
    </row>
    <row r="125" spans="9:10">
      <c r="I125" s="74"/>
      <c r="J125" s="74"/>
    </row>
    <row r="126" spans="9:10">
      <c r="I126" s="74"/>
      <c r="J126" s="74"/>
    </row>
    <row r="127" spans="9:10">
      <c r="I127" s="74"/>
      <c r="J127" s="74"/>
    </row>
    <row r="128" spans="9:10">
      <c r="I128" s="74"/>
      <c r="J128" s="74"/>
    </row>
    <row r="129" spans="9:10">
      <c r="I129" s="74"/>
      <c r="J129" s="74"/>
    </row>
    <row r="130" spans="9:10">
      <c r="I130" s="74"/>
      <c r="J130" s="74"/>
    </row>
    <row r="131" spans="9:10">
      <c r="I131" s="74"/>
      <c r="J131" s="74"/>
    </row>
    <row r="132" spans="9:10">
      <c r="I132" s="74"/>
      <c r="J132" s="74"/>
    </row>
    <row r="133" spans="9:10">
      <c r="I133" s="74"/>
      <c r="J133" s="74"/>
    </row>
    <row r="134" spans="9:10">
      <c r="I134" s="74"/>
      <c r="J134" s="74"/>
    </row>
    <row r="135" spans="9:10">
      <c r="I135" s="74"/>
      <c r="J135" s="74"/>
    </row>
    <row r="136" spans="9:10">
      <c r="I136" s="74"/>
      <c r="J136" s="74"/>
    </row>
    <row r="137" spans="9:10">
      <c r="I137" s="74"/>
      <c r="J137" s="74"/>
    </row>
    <row r="138" spans="9:10">
      <c r="I138" s="74"/>
      <c r="J138" s="74"/>
    </row>
    <row r="139" spans="9:10">
      <c r="I139" s="74"/>
      <c r="J139" s="74"/>
    </row>
    <row r="140" spans="9:10">
      <c r="I140" s="74"/>
      <c r="J140" s="74"/>
    </row>
    <row r="141" spans="9:10">
      <c r="I141" s="74"/>
      <c r="J141" s="74"/>
    </row>
    <row r="142" spans="9:10">
      <c r="I142" s="74"/>
      <c r="J142" s="74"/>
    </row>
    <row r="143" spans="9:10">
      <c r="I143" s="74"/>
      <c r="J143" s="74"/>
    </row>
    <row r="144" spans="9:10">
      <c r="I144" s="74"/>
      <c r="J144" s="74"/>
    </row>
    <row r="145" spans="9:10">
      <c r="I145" s="74"/>
      <c r="J145" s="74"/>
    </row>
    <row r="146" spans="9:10">
      <c r="I146" s="74"/>
      <c r="J146" s="74"/>
    </row>
    <row r="147" spans="9:10">
      <c r="I147" s="74"/>
      <c r="J147" s="74"/>
    </row>
    <row r="148" spans="9:10">
      <c r="I148" s="74"/>
      <c r="J148" s="74"/>
    </row>
    <row r="149" spans="9:10">
      <c r="I149" s="74"/>
      <c r="J149" s="74"/>
    </row>
    <row r="150" spans="9:10">
      <c r="I150" s="74"/>
      <c r="J150" s="74"/>
    </row>
    <row r="151" spans="9:10">
      <c r="I151" s="74"/>
      <c r="J151" s="74"/>
    </row>
    <row r="152" spans="9:10">
      <c r="I152" s="74"/>
      <c r="J152" s="74"/>
    </row>
    <row r="153" spans="9:10">
      <c r="I153" s="74"/>
      <c r="J153" s="74"/>
    </row>
    <row r="154" spans="9:10">
      <c r="I154" s="74"/>
      <c r="J154" s="74"/>
    </row>
    <row r="155" spans="9:10">
      <c r="I155" s="74"/>
      <c r="J155" s="74"/>
    </row>
    <row r="156" spans="9:10">
      <c r="I156" s="74"/>
      <c r="J156" s="74"/>
    </row>
    <row r="157" spans="9:10">
      <c r="I157" s="74"/>
      <c r="J157" s="74"/>
    </row>
    <row r="158" spans="9:10">
      <c r="I158" s="74"/>
      <c r="J158" s="74"/>
    </row>
    <row r="159" spans="9:10">
      <c r="I159" s="74"/>
      <c r="J159" s="74"/>
    </row>
    <row r="160" spans="9:10">
      <c r="I160" s="74"/>
      <c r="J160" s="74"/>
    </row>
    <row r="161" spans="9:10">
      <c r="I161" s="74"/>
      <c r="J161" s="74"/>
    </row>
    <row r="162" spans="9:10">
      <c r="I162" s="74"/>
      <c r="J162" s="74"/>
    </row>
    <row r="163" spans="9:10">
      <c r="I163" s="74"/>
      <c r="J163" s="74"/>
    </row>
    <row r="164" spans="9:10">
      <c r="I164" s="74"/>
      <c r="J164" s="74"/>
    </row>
    <row r="165" spans="9:10">
      <c r="I165" s="245"/>
      <c r="J165" s="245"/>
    </row>
  </sheetData>
  <autoFilter ref="A2:M81" xr:uid="{00000000-0009-0000-0000-000003000000}"/>
  <conditionalFormatting sqref="M1:M81">
    <cfRule type="expression" dxfId="0" priority="1">
      <formula>TRUE</formula>
    </cfRule>
  </conditionalFormatting>
  <printOptions horizontalCentered="1" gridLines="1"/>
  <pageMargins left="0.7" right="0.7" top="0.75" bottom="0.75" header="0" footer="0"/>
  <pageSetup paperSize="9" fitToHeight="0" pageOrder="overThenDown" orientation="portrait"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P77"/>
  <sheetViews>
    <sheetView workbookViewId="0">
      <pane ySplit="2" topLeftCell="A3" activePane="bottomLeft" state="frozen"/>
      <selection pane="bottomLeft" activeCell="H2" sqref="H2"/>
    </sheetView>
  </sheetViews>
  <sheetFormatPr defaultColWidth="12.5703125" defaultRowHeight="15.75" customHeight="1"/>
  <cols>
    <col min="1" max="1" width="12.5703125" style="74"/>
    <col min="2" max="2" width="43.42578125" style="74" customWidth="1"/>
    <col min="3" max="3" width="12.5703125" style="74"/>
    <col min="4" max="4" width="16.28515625" style="74" customWidth="1"/>
    <col min="5" max="5" width="12.5703125" style="74" hidden="1"/>
    <col min="6" max="6" width="20.42578125" style="74" hidden="1" customWidth="1"/>
    <col min="7" max="7" width="16.85546875" style="229" customWidth="1"/>
    <col min="8" max="8" width="20.42578125" style="220" customWidth="1"/>
    <col min="9" max="9" width="34.5703125" style="180" customWidth="1"/>
    <col min="10" max="10" width="25.42578125" style="180" customWidth="1"/>
    <col min="11" max="11" width="16.28515625" style="74" customWidth="1"/>
    <col min="12" max="12" width="19.140625" style="74" customWidth="1"/>
    <col min="13" max="13" width="18.28515625" style="74" customWidth="1"/>
    <col min="14" max="14" width="11.42578125" style="257" customWidth="1"/>
    <col min="15" max="15" width="5.28515625" style="257" customWidth="1"/>
    <col min="16" max="16" width="6" style="257" customWidth="1"/>
    <col min="17" max="16384" width="12.5703125" style="74"/>
  </cols>
  <sheetData>
    <row r="1" spans="1:16" ht="69.75">
      <c r="A1" s="70" t="s">
        <v>0</v>
      </c>
      <c r="B1" s="71" t="s">
        <v>1</v>
      </c>
      <c r="C1" s="71" t="s">
        <v>2</v>
      </c>
      <c r="D1" s="71" t="s">
        <v>3</v>
      </c>
      <c r="E1" s="71" t="s">
        <v>4</v>
      </c>
      <c r="F1" s="72" t="s">
        <v>5</v>
      </c>
      <c r="G1" s="222" t="s">
        <v>863</v>
      </c>
      <c r="H1" s="64" t="s">
        <v>3</v>
      </c>
      <c r="I1" s="65" t="s">
        <v>836</v>
      </c>
      <c r="J1" s="65"/>
      <c r="K1" s="73" t="s">
        <v>3</v>
      </c>
      <c r="L1" s="71" t="s">
        <v>7</v>
      </c>
      <c r="M1" s="71" t="s">
        <v>8</v>
      </c>
      <c r="N1" s="251" t="s">
        <v>846</v>
      </c>
      <c r="O1" s="251" t="s">
        <v>844</v>
      </c>
      <c r="P1" s="251" t="s">
        <v>845</v>
      </c>
    </row>
    <row r="2" spans="1:16" ht="29.25">
      <c r="A2" s="151" t="s">
        <v>332</v>
      </c>
      <c r="B2" s="152" t="s">
        <v>333</v>
      </c>
      <c r="C2" s="153">
        <f>C3+C9+C14+C20+C28+C38+C44+C52+C62+C65+C69</f>
        <v>300</v>
      </c>
      <c r="D2" s="77">
        <f>SUM(D4:D76)</f>
        <v>170</v>
      </c>
      <c r="E2" s="153"/>
      <c r="F2" s="154"/>
      <c r="G2" s="223">
        <f>G3+G9+G14+G20+G28+G38+G44+G52+G62+G65+G69</f>
        <v>150</v>
      </c>
      <c r="H2" s="224">
        <f>SUM(H3:H76)</f>
        <v>110</v>
      </c>
      <c r="I2" s="80"/>
      <c r="J2" s="80"/>
      <c r="K2" s="77">
        <f>SUM(K4:K76)</f>
        <v>0</v>
      </c>
      <c r="L2" s="155"/>
      <c r="M2" s="156" t="b">
        <v>0</v>
      </c>
      <c r="N2" s="261">
        <f>N3+N9+N14+N20+N28+N38+N44+N52+N62+N65+N69</f>
        <v>132</v>
      </c>
      <c r="O2" s="253"/>
      <c r="P2" s="253"/>
    </row>
    <row r="3" spans="1:16" ht="46.5">
      <c r="A3" s="157" t="s">
        <v>334</v>
      </c>
      <c r="B3" s="83" t="s">
        <v>335</v>
      </c>
      <c r="C3" s="158">
        <f>C4+C5+C6+C7+C8</f>
        <v>15</v>
      </c>
      <c r="D3" s="120">
        <f t="array" ref="D3:D76">IF(M3:M76=TRUE,C3:C76,0)</f>
        <v>0</v>
      </c>
      <c r="E3" s="85"/>
      <c r="F3" s="86"/>
      <c r="G3" s="87">
        <f>G4+G5+G6+G7+G8</f>
        <v>9</v>
      </c>
      <c r="H3" s="88"/>
      <c r="I3" s="89"/>
      <c r="J3" s="89"/>
      <c r="K3" s="159">
        <f t="array" ref="K3:K76">IF(R3:R76=TRUE,H3:H76,0)</f>
        <v>0</v>
      </c>
      <c r="L3" s="83" t="s">
        <v>336</v>
      </c>
      <c r="M3" s="120" t="b">
        <v>0</v>
      </c>
      <c r="N3" s="262">
        <f t="shared" ref="N3:P3" si="0">N4+N5+N6+N7+N8</f>
        <v>9</v>
      </c>
      <c r="O3" s="262">
        <f t="shared" si="0"/>
        <v>0</v>
      </c>
      <c r="P3" s="262">
        <f t="shared" si="0"/>
        <v>0</v>
      </c>
    </row>
    <row r="4" spans="1:16" ht="46.5">
      <c r="A4" s="127" t="s">
        <v>337</v>
      </c>
      <c r="B4" s="91" t="s">
        <v>338</v>
      </c>
      <c r="C4" s="92">
        <v>3</v>
      </c>
      <c r="D4" s="92">
        <v>0</v>
      </c>
      <c r="E4" s="93"/>
      <c r="F4" s="94"/>
      <c r="G4" s="160">
        <v>3</v>
      </c>
      <c r="H4" s="96"/>
      <c r="I4" s="97"/>
      <c r="J4" s="97"/>
      <c r="K4" s="92">
        <v>0</v>
      </c>
      <c r="L4" s="91"/>
      <c r="M4" s="130" t="b">
        <v>0</v>
      </c>
      <c r="N4" s="256">
        <v>3</v>
      </c>
      <c r="O4" s="256"/>
      <c r="P4" s="256"/>
    </row>
    <row r="5" spans="1:16" ht="29.25">
      <c r="A5" s="127" t="s">
        <v>339</v>
      </c>
      <c r="B5" s="91" t="s">
        <v>340</v>
      </c>
      <c r="C5" s="92">
        <v>3</v>
      </c>
      <c r="D5" s="92">
        <v>0</v>
      </c>
      <c r="E5" s="93"/>
      <c r="F5" s="94"/>
      <c r="G5" s="160">
        <v>0</v>
      </c>
      <c r="H5" s="96"/>
      <c r="I5" s="97"/>
      <c r="J5" s="97"/>
      <c r="K5" s="92">
        <v>0</v>
      </c>
      <c r="L5" s="93"/>
      <c r="M5" s="130" t="b">
        <v>0</v>
      </c>
      <c r="N5" s="256">
        <v>0</v>
      </c>
      <c r="O5" s="256"/>
      <c r="P5" s="256"/>
    </row>
    <row r="6" spans="1:16" ht="46.5">
      <c r="A6" s="201" t="s">
        <v>341</v>
      </c>
      <c r="B6" s="198" t="s">
        <v>342</v>
      </c>
      <c r="C6" s="92">
        <v>3</v>
      </c>
      <c r="D6" s="92">
        <v>3</v>
      </c>
      <c r="E6" s="93"/>
      <c r="F6" s="94"/>
      <c r="G6" s="225">
        <v>3</v>
      </c>
      <c r="H6" s="226">
        <f>G6</f>
        <v>3</v>
      </c>
      <c r="I6" s="233"/>
      <c r="J6" s="97"/>
      <c r="K6" s="92">
        <v>0</v>
      </c>
      <c r="L6" s="91"/>
      <c r="M6" s="130" t="b">
        <v>1</v>
      </c>
      <c r="N6" s="256">
        <v>3</v>
      </c>
      <c r="O6" s="256"/>
      <c r="P6" s="256"/>
    </row>
    <row r="7" spans="1:16" ht="29.25">
      <c r="A7" s="201" t="s">
        <v>343</v>
      </c>
      <c r="B7" s="198" t="s">
        <v>344</v>
      </c>
      <c r="C7" s="92">
        <v>3</v>
      </c>
      <c r="D7" s="92">
        <v>3</v>
      </c>
      <c r="E7" s="93"/>
      <c r="F7" s="94"/>
      <c r="G7" s="225">
        <v>3</v>
      </c>
      <c r="H7" s="226">
        <f>G7</f>
        <v>3</v>
      </c>
      <c r="I7" s="233"/>
      <c r="J7" s="97"/>
      <c r="K7" s="92">
        <v>0</v>
      </c>
      <c r="L7" s="91"/>
      <c r="M7" s="130" t="b">
        <v>1</v>
      </c>
      <c r="N7" s="256">
        <v>3</v>
      </c>
      <c r="O7" s="256"/>
      <c r="P7" s="256"/>
    </row>
    <row r="8" spans="1:16" ht="46.5">
      <c r="A8" s="127" t="s">
        <v>345</v>
      </c>
      <c r="B8" s="91" t="s">
        <v>346</v>
      </c>
      <c r="C8" s="92">
        <v>3</v>
      </c>
      <c r="D8" s="92">
        <v>0</v>
      </c>
      <c r="E8" s="93"/>
      <c r="F8" s="94"/>
      <c r="G8" s="160">
        <v>0</v>
      </c>
      <c r="H8" s="96"/>
      <c r="I8" s="97"/>
      <c r="J8" s="97"/>
      <c r="K8" s="92">
        <v>0</v>
      </c>
      <c r="L8" s="93"/>
      <c r="M8" s="130" t="b">
        <v>0</v>
      </c>
      <c r="N8" s="256">
        <v>0</v>
      </c>
      <c r="O8" s="256"/>
      <c r="P8" s="256"/>
    </row>
    <row r="9" spans="1:16" ht="46.5">
      <c r="A9" s="157" t="s">
        <v>347</v>
      </c>
      <c r="B9" s="83" t="s">
        <v>348</v>
      </c>
      <c r="C9" s="158">
        <f>C10+C11+C13+C12</f>
        <v>15</v>
      </c>
      <c r="D9" s="158">
        <v>0</v>
      </c>
      <c r="E9" s="158"/>
      <c r="F9" s="86"/>
      <c r="G9" s="87">
        <f>G10+G11+G13+G12</f>
        <v>4</v>
      </c>
      <c r="H9" s="88"/>
      <c r="I9" s="89"/>
      <c r="J9" s="89"/>
      <c r="K9" s="158">
        <v>0</v>
      </c>
      <c r="L9" s="85" t="s">
        <v>349</v>
      </c>
      <c r="M9" s="120" t="b">
        <v>0</v>
      </c>
      <c r="N9" s="262">
        <f>N10+N11+N13+N12</f>
        <v>4</v>
      </c>
      <c r="O9" s="256"/>
      <c r="P9" s="256"/>
    </row>
    <row r="10" spans="1:16" ht="46.5">
      <c r="A10" s="201" t="s">
        <v>350</v>
      </c>
      <c r="B10" s="198" t="s">
        <v>351</v>
      </c>
      <c r="C10" s="92">
        <v>4</v>
      </c>
      <c r="D10" s="92">
        <v>4</v>
      </c>
      <c r="E10" s="93"/>
      <c r="F10" s="94"/>
      <c r="G10" s="225">
        <v>4</v>
      </c>
      <c r="H10" s="226">
        <f>G10</f>
        <v>4</v>
      </c>
      <c r="I10" s="233"/>
      <c r="J10" s="97"/>
      <c r="K10" s="92">
        <v>0</v>
      </c>
      <c r="L10" s="93"/>
      <c r="M10" s="130" t="b">
        <v>1</v>
      </c>
      <c r="N10" s="256">
        <v>4</v>
      </c>
      <c r="O10" s="256"/>
      <c r="P10" s="256"/>
    </row>
    <row r="11" spans="1:16" ht="46.5">
      <c r="A11" s="127" t="s">
        <v>352</v>
      </c>
      <c r="B11" s="91" t="s">
        <v>353</v>
      </c>
      <c r="C11" s="92">
        <v>4</v>
      </c>
      <c r="D11" s="92">
        <v>0</v>
      </c>
      <c r="E11" s="93"/>
      <c r="F11" s="94"/>
      <c r="G11" s="160"/>
      <c r="H11" s="96"/>
      <c r="I11" s="97"/>
      <c r="J11" s="97"/>
      <c r="K11" s="92">
        <v>0</v>
      </c>
      <c r="L11" s="93"/>
      <c r="M11" s="130" t="b">
        <v>0</v>
      </c>
      <c r="N11" s="256">
        <v>0</v>
      </c>
      <c r="O11" s="256"/>
      <c r="P11" s="256"/>
    </row>
    <row r="12" spans="1:16" ht="46.5">
      <c r="A12" s="127" t="s">
        <v>354</v>
      </c>
      <c r="B12" s="91" t="s">
        <v>355</v>
      </c>
      <c r="C12" s="92">
        <v>4</v>
      </c>
      <c r="D12" s="92">
        <v>0</v>
      </c>
      <c r="E12" s="93"/>
      <c r="F12" s="94"/>
      <c r="G12" s="160"/>
      <c r="H12" s="96"/>
      <c r="I12" s="97"/>
      <c r="J12" s="97"/>
      <c r="K12" s="92">
        <v>0</v>
      </c>
      <c r="L12" s="93"/>
      <c r="M12" s="130" t="b">
        <v>0</v>
      </c>
      <c r="N12" s="256">
        <v>0</v>
      </c>
      <c r="O12" s="256"/>
      <c r="P12" s="256"/>
    </row>
    <row r="13" spans="1:16" ht="46.5">
      <c r="A13" s="127" t="s">
        <v>356</v>
      </c>
      <c r="B13" s="91" t="s">
        <v>357</v>
      </c>
      <c r="C13" s="92">
        <v>3</v>
      </c>
      <c r="D13" s="92">
        <v>0</v>
      </c>
      <c r="E13" s="93"/>
      <c r="F13" s="94"/>
      <c r="G13" s="160"/>
      <c r="H13" s="96"/>
      <c r="I13" s="97"/>
      <c r="J13" s="97"/>
      <c r="K13" s="92">
        <v>0</v>
      </c>
      <c r="L13" s="93"/>
      <c r="M13" s="130" t="b">
        <v>0</v>
      </c>
      <c r="N13" s="256">
        <v>0</v>
      </c>
      <c r="O13" s="256"/>
      <c r="P13" s="256"/>
    </row>
    <row r="14" spans="1:16" ht="46.5">
      <c r="A14" s="157" t="s">
        <v>358</v>
      </c>
      <c r="B14" s="83" t="s">
        <v>359</v>
      </c>
      <c r="C14" s="84">
        <f>C15+C18+C19</f>
        <v>20</v>
      </c>
      <c r="D14" s="84">
        <v>0</v>
      </c>
      <c r="E14" s="85"/>
      <c r="F14" s="86"/>
      <c r="G14" s="87">
        <f>G15+G18+G19</f>
        <v>15</v>
      </c>
      <c r="H14" s="88"/>
      <c r="I14" s="89"/>
      <c r="J14" s="89"/>
      <c r="K14" s="84">
        <v>0</v>
      </c>
      <c r="L14" s="83" t="s">
        <v>349</v>
      </c>
      <c r="M14" s="120" t="b">
        <v>0</v>
      </c>
      <c r="N14" s="256">
        <v>20</v>
      </c>
      <c r="O14" s="256"/>
      <c r="P14" s="256"/>
    </row>
    <row r="15" spans="1:16" ht="29.25">
      <c r="A15" s="127" t="s">
        <v>360</v>
      </c>
      <c r="B15" s="91" t="s">
        <v>361</v>
      </c>
      <c r="C15" s="92">
        <v>10</v>
      </c>
      <c r="D15" s="92">
        <v>0</v>
      </c>
      <c r="E15" s="93"/>
      <c r="F15" s="94"/>
      <c r="G15" s="160">
        <f>G16+G17</f>
        <v>10</v>
      </c>
      <c r="H15" s="96"/>
      <c r="I15" s="97"/>
      <c r="J15" s="97"/>
      <c r="K15" s="92">
        <v>0</v>
      </c>
      <c r="L15" s="93"/>
      <c r="M15" s="130" t="b">
        <v>0</v>
      </c>
      <c r="N15" s="256">
        <v>15</v>
      </c>
      <c r="O15" s="256"/>
      <c r="P15" s="256"/>
    </row>
    <row r="16" spans="1:16" ht="29.25">
      <c r="A16" s="99" t="s">
        <v>362</v>
      </c>
      <c r="B16" s="100" t="s">
        <v>363</v>
      </c>
      <c r="C16" s="101">
        <v>5</v>
      </c>
      <c r="D16" s="101">
        <v>0</v>
      </c>
      <c r="E16" s="102"/>
      <c r="F16" s="103"/>
      <c r="G16" s="161">
        <v>0</v>
      </c>
      <c r="H16" s="105"/>
      <c r="I16" s="106"/>
      <c r="J16" s="106"/>
      <c r="K16" s="101">
        <v>0</v>
      </c>
      <c r="L16" s="100"/>
      <c r="M16" s="162" t="b">
        <v>0</v>
      </c>
      <c r="N16" s="256">
        <v>5</v>
      </c>
      <c r="O16" s="256"/>
      <c r="P16" s="256"/>
    </row>
    <row r="17" spans="1:16" ht="29.25">
      <c r="A17" s="199" t="s">
        <v>364</v>
      </c>
      <c r="B17" s="200" t="s">
        <v>365</v>
      </c>
      <c r="C17" s="101">
        <v>10</v>
      </c>
      <c r="D17" s="101">
        <v>10</v>
      </c>
      <c r="E17" s="102"/>
      <c r="F17" s="103"/>
      <c r="G17" s="227">
        <v>10</v>
      </c>
      <c r="H17" s="226">
        <f t="shared" ref="H17:H19" si="1">G17</f>
        <v>10</v>
      </c>
      <c r="I17" s="233"/>
      <c r="J17" s="97"/>
      <c r="K17" s="101">
        <v>0</v>
      </c>
      <c r="L17" s="100"/>
      <c r="M17" s="162" t="b">
        <v>1</v>
      </c>
      <c r="N17" s="256">
        <v>10</v>
      </c>
      <c r="O17" s="256"/>
      <c r="P17" s="256"/>
    </row>
    <row r="18" spans="1:16" ht="29.25">
      <c r="A18" s="201" t="s">
        <v>366</v>
      </c>
      <c r="B18" s="198" t="s">
        <v>367</v>
      </c>
      <c r="C18" s="92">
        <v>5</v>
      </c>
      <c r="D18" s="92">
        <v>5</v>
      </c>
      <c r="E18" s="93"/>
      <c r="F18" s="94"/>
      <c r="G18" s="225">
        <v>5</v>
      </c>
      <c r="H18" s="226">
        <f t="shared" si="1"/>
        <v>5</v>
      </c>
      <c r="I18" s="233"/>
      <c r="J18" s="97"/>
      <c r="K18" s="92">
        <v>0</v>
      </c>
      <c r="L18" s="93"/>
      <c r="M18" s="130" t="b">
        <v>1</v>
      </c>
      <c r="N18" s="256">
        <v>5</v>
      </c>
      <c r="O18" s="256"/>
      <c r="P18" s="256"/>
    </row>
    <row r="19" spans="1:16" ht="46.5">
      <c r="A19" s="201" t="s">
        <v>368</v>
      </c>
      <c r="B19" s="198" t="s">
        <v>369</v>
      </c>
      <c r="C19" s="92">
        <v>5</v>
      </c>
      <c r="D19" s="92">
        <v>5</v>
      </c>
      <c r="E19" s="93"/>
      <c r="F19" s="94"/>
      <c r="G19" s="225">
        <v>0</v>
      </c>
      <c r="H19" s="226">
        <f t="shared" si="1"/>
        <v>0</v>
      </c>
      <c r="I19" s="233" t="s">
        <v>850</v>
      </c>
      <c r="J19" s="97"/>
      <c r="K19" s="92">
        <v>0</v>
      </c>
      <c r="L19" s="93"/>
      <c r="M19" s="130" t="b">
        <v>1</v>
      </c>
      <c r="N19" s="255">
        <v>0</v>
      </c>
      <c r="O19" s="255"/>
      <c r="P19" s="255"/>
    </row>
    <row r="20" spans="1:16" ht="29.25">
      <c r="A20" s="157" t="s">
        <v>370</v>
      </c>
      <c r="B20" s="83" t="s">
        <v>371</v>
      </c>
      <c r="C20" s="84">
        <f>C21+C26+C27</f>
        <v>40</v>
      </c>
      <c r="D20" s="84">
        <v>0</v>
      </c>
      <c r="E20" s="85"/>
      <c r="F20" s="163"/>
      <c r="G20" s="87">
        <f>G21+G26+G27</f>
        <v>40</v>
      </c>
      <c r="H20" s="88"/>
      <c r="I20" s="89"/>
      <c r="J20" s="89"/>
      <c r="K20" s="84">
        <v>0</v>
      </c>
      <c r="L20" s="86"/>
      <c r="M20" s="120" t="b">
        <v>0</v>
      </c>
      <c r="N20" s="262">
        <f>N21+N26+N27</f>
        <v>35</v>
      </c>
      <c r="O20" s="256"/>
      <c r="P20" s="256"/>
    </row>
    <row r="21" spans="1:16" ht="29.25">
      <c r="A21" s="127" t="s">
        <v>372</v>
      </c>
      <c r="B21" s="91" t="s">
        <v>373</v>
      </c>
      <c r="C21" s="92">
        <v>30</v>
      </c>
      <c r="D21" s="92">
        <v>0</v>
      </c>
      <c r="E21" s="93"/>
      <c r="F21" s="94"/>
      <c r="G21" s="160">
        <f>G22+G23+G24+G25</f>
        <v>30</v>
      </c>
      <c r="H21" s="96"/>
      <c r="I21" s="97"/>
      <c r="J21" s="97"/>
      <c r="K21" s="92">
        <v>0</v>
      </c>
      <c r="L21" s="93"/>
      <c r="M21" s="130" t="b">
        <v>0</v>
      </c>
      <c r="N21" s="263">
        <v>30</v>
      </c>
      <c r="O21" s="256"/>
      <c r="P21" s="256"/>
    </row>
    <row r="22" spans="1:16" ht="29.25">
      <c r="A22" s="99" t="s">
        <v>374</v>
      </c>
      <c r="B22" s="100" t="s">
        <v>375</v>
      </c>
      <c r="C22" s="101">
        <v>5</v>
      </c>
      <c r="D22" s="101">
        <v>0</v>
      </c>
      <c r="E22" s="102"/>
      <c r="F22" s="103"/>
      <c r="G22" s="161"/>
      <c r="H22" s="105"/>
      <c r="I22" s="106"/>
      <c r="J22" s="106"/>
      <c r="K22" s="101">
        <v>0</v>
      </c>
      <c r="L22" s="100"/>
      <c r="M22" s="162" t="b">
        <v>0</v>
      </c>
      <c r="N22" s="256"/>
      <c r="O22" s="256"/>
      <c r="P22" s="256"/>
    </row>
    <row r="23" spans="1:16" ht="46.5">
      <c r="A23" s="99" t="s">
        <v>376</v>
      </c>
      <c r="B23" s="100" t="s">
        <v>377</v>
      </c>
      <c r="C23" s="101">
        <v>10</v>
      </c>
      <c r="D23" s="101">
        <v>0</v>
      </c>
      <c r="E23" s="102"/>
      <c r="F23" s="103"/>
      <c r="G23" s="161"/>
      <c r="H23" s="105"/>
      <c r="I23" s="106"/>
      <c r="J23" s="106"/>
      <c r="K23" s="101">
        <v>0</v>
      </c>
      <c r="L23" s="100"/>
      <c r="M23" s="162" t="b">
        <v>0</v>
      </c>
      <c r="N23" s="256"/>
      <c r="O23" s="256"/>
      <c r="P23" s="256"/>
    </row>
    <row r="24" spans="1:16" ht="29.25">
      <c r="A24" s="199" t="s">
        <v>378</v>
      </c>
      <c r="B24" s="200" t="s">
        <v>379</v>
      </c>
      <c r="C24" s="101">
        <v>20</v>
      </c>
      <c r="D24" s="101">
        <v>20</v>
      </c>
      <c r="E24" s="102"/>
      <c r="F24" s="103"/>
      <c r="G24" s="227"/>
      <c r="H24" s="231">
        <v>20</v>
      </c>
      <c r="I24" s="233"/>
      <c r="J24" s="97"/>
      <c r="K24" s="101">
        <v>0</v>
      </c>
      <c r="L24" s="100"/>
      <c r="M24" s="162" t="b">
        <v>1</v>
      </c>
      <c r="N24" s="256"/>
      <c r="O24" s="256"/>
      <c r="P24" s="256"/>
    </row>
    <row r="25" spans="1:16" ht="29.25">
      <c r="A25" s="99" t="s">
        <v>380</v>
      </c>
      <c r="B25" s="100" t="s">
        <v>381</v>
      </c>
      <c r="C25" s="101">
        <v>30</v>
      </c>
      <c r="D25" s="101">
        <v>0</v>
      </c>
      <c r="E25" s="102"/>
      <c r="F25" s="103"/>
      <c r="G25" s="161">
        <v>30</v>
      </c>
      <c r="H25" s="105"/>
      <c r="I25" s="106"/>
      <c r="J25" s="106"/>
      <c r="K25" s="101">
        <v>0</v>
      </c>
      <c r="L25" s="100"/>
      <c r="M25" s="162" t="b">
        <v>0</v>
      </c>
      <c r="N25" s="256">
        <v>30</v>
      </c>
      <c r="O25" s="256"/>
      <c r="P25" s="256"/>
    </row>
    <row r="26" spans="1:16" ht="46.5">
      <c r="A26" s="201" t="s">
        <v>382</v>
      </c>
      <c r="B26" s="198" t="s">
        <v>383</v>
      </c>
      <c r="C26" s="92">
        <v>5</v>
      </c>
      <c r="D26" s="92">
        <v>5</v>
      </c>
      <c r="E26" s="93"/>
      <c r="F26" s="94"/>
      <c r="G26" s="225">
        <v>5</v>
      </c>
      <c r="H26" s="226">
        <f>G26</f>
        <v>5</v>
      </c>
      <c r="I26" s="233"/>
      <c r="J26" s="97"/>
      <c r="K26" s="92">
        <v>0</v>
      </c>
      <c r="L26" s="93"/>
      <c r="M26" s="130" t="b">
        <v>1</v>
      </c>
      <c r="N26" s="256">
        <v>5</v>
      </c>
      <c r="O26" s="256"/>
      <c r="P26" s="256"/>
    </row>
    <row r="27" spans="1:16" ht="46.5">
      <c r="A27" s="127" t="s">
        <v>384</v>
      </c>
      <c r="B27" s="91" t="s">
        <v>385</v>
      </c>
      <c r="C27" s="92">
        <v>5</v>
      </c>
      <c r="D27" s="92">
        <v>0</v>
      </c>
      <c r="E27" s="93"/>
      <c r="F27" s="115" t="s">
        <v>41</v>
      </c>
      <c r="G27" s="164">
        <v>5</v>
      </c>
      <c r="H27" s="116"/>
      <c r="I27" s="117"/>
      <c r="J27" s="117"/>
      <c r="K27" s="92">
        <v>0</v>
      </c>
      <c r="L27" s="93"/>
      <c r="M27" s="130" t="b">
        <v>0</v>
      </c>
      <c r="N27" s="256">
        <v>0</v>
      </c>
      <c r="O27" s="256"/>
      <c r="P27" s="256"/>
    </row>
    <row r="28" spans="1:16" ht="46.5">
      <c r="A28" s="157" t="s">
        <v>386</v>
      </c>
      <c r="B28" s="83" t="s">
        <v>387</v>
      </c>
      <c r="C28" s="84">
        <f>C29+C34+C35+C36+C37</f>
        <v>40</v>
      </c>
      <c r="D28" s="84">
        <v>0</v>
      </c>
      <c r="E28" s="85"/>
      <c r="F28" s="163"/>
      <c r="G28" s="87">
        <f>G29+G34+G35+G36+G37</f>
        <v>25</v>
      </c>
      <c r="H28" s="88"/>
      <c r="I28" s="89"/>
      <c r="J28" s="89"/>
      <c r="K28" s="84">
        <v>0</v>
      </c>
      <c r="L28" s="163" t="s">
        <v>349</v>
      </c>
      <c r="M28" s="120" t="b">
        <v>0</v>
      </c>
      <c r="N28" s="262">
        <f>N29+N34+N35+N36+N37</f>
        <v>25</v>
      </c>
      <c r="O28" s="256"/>
      <c r="P28" s="256"/>
    </row>
    <row r="29" spans="1:16" ht="29.25">
      <c r="A29" s="127" t="s">
        <v>388</v>
      </c>
      <c r="B29" s="91" t="s">
        <v>373</v>
      </c>
      <c r="C29" s="92">
        <v>20</v>
      </c>
      <c r="D29" s="92">
        <v>0</v>
      </c>
      <c r="E29" s="93"/>
      <c r="F29" s="94"/>
      <c r="G29" s="160">
        <f>G30+G31+G32+G33</f>
        <v>20</v>
      </c>
      <c r="H29" s="96"/>
      <c r="I29" s="97"/>
      <c r="J29" s="97"/>
      <c r="K29" s="92">
        <v>0</v>
      </c>
      <c r="L29" s="93"/>
      <c r="M29" s="130" t="b">
        <v>0</v>
      </c>
      <c r="N29" s="263">
        <v>20</v>
      </c>
      <c r="O29" s="256"/>
      <c r="P29" s="256"/>
    </row>
    <row r="30" spans="1:16" ht="29.25">
      <c r="A30" s="99" t="s">
        <v>389</v>
      </c>
      <c r="B30" s="100" t="s">
        <v>390</v>
      </c>
      <c r="C30" s="101">
        <v>5</v>
      </c>
      <c r="D30" s="101">
        <v>0</v>
      </c>
      <c r="E30" s="102"/>
      <c r="F30" s="103"/>
      <c r="G30" s="161"/>
      <c r="H30" s="105"/>
      <c r="I30" s="106"/>
      <c r="J30" s="106"/>
      <c r="K30" s="101">
        <v>0</v>
      </c>
      <c r="L30" s="100"/>
      <c r="M30" s="162" t="b">
        <v>0</v>
      </c>
      <c r="N30" s="256"/>
      <c r="O30" s="256"/>
      <c r="P30" s="256"/>
    </row>
    <row r="31" spans="1:16" ht="29.25">
      <c r="A31" s="99" t="s">
        <v>391</v>
      </c>
      <c r="B31" s="100" t="s">
        <v>392</v>
      </c>
      <c r="C31" s="101">
        <v>10</v>
      </c>
      <c r="D31" s="101">
        <v>0</v>
      </c>
      <c r="E31" s="102"/>
      <c r="F31" s="103"/>
      <c r="G31" s="161"/>
      <c r="H31" s="105"/>
      <c r="I31" s="106"/>
      <c r="J31" s="106"/>
      <c r="K31" s="101">
        <v>0</v>
      </c>
      <c r="L31" s="100"/>
      <c r="M31" s="162" t="b">
        <v>0</v>
      </c>
      <c r="N31" s="256"/>
      <c r="O31" s="256"/>
      <c r="P31" s="256"/>
    </row>
    <row r="32" spans="1:16" ht="29.25">
      <c r="A32" s="199" t="s">
        <v>393</v>
      </c>
      <c r="B32" s="200" t="s">
        <v>394</v>
      </c>
      <c r="C32" s="101">
        <v>15</v>
      </c>
      <c r="D32" s="101">
        <v>15</v>
      </c>
      <c r="E32" s="102"/>
      <c r="F32" s="103"/>
      <c r="G32" s="227"/>
      <c r="H32" s="228">
        <v>15</v>
      </c>
      <c r="I32" s="234"/>
      <c r="J32" s="106"/>
      <c r="K32" s="101">
        <v>0</v>
      </c>
      <c r="L32" s="100"/>
      <c r="M32" s="162" t="b">
        <v>1</v>
      </c>
      <c r="N32" s="255"/>
      <c r="O32" s="255"/>
      <c r="P32" s="255"/>
    </row>
    <row r="33" spans="1:16" ht="29.25">
      <c r="A33" s="99" t="s">
        <v>395</v>
      </c>
      <c r="B33" s="100" t="s">
        <v>396</v>
      </c>
      <c r="C33" s="101">
        <v>20</v>
      </c>
      <c r="D33" s="101">
        <v>0</v>
      </c>
      <c r="E33" s="102"/>
      <c r="F33" s="103"/>
      <c r="G33" s="161">
        <v>20</v>
      </c>
      <c r="H33" s="105"/>
      <c r="I33" s="106"/>
      <c r="J33" s="106"/>
      <c r="K33" s="101">
        <v>0</v>
      </c>
      <c r="L33" s="100"/>
      <c r="M33" s="162" t="b">
        <v>0</v>
      </c>
      <c r="N33" s="256">
        <v>20</v>
      </c>
      <c r="O33" s="256"/>
      <c r="P33" s="256"/>
    </row>
    <row r="34" spans="1:16" ht="46.5">
      <c r="A34" s="201" t="s">
        <v>397</v>
      </c>
      <c r="B34" s="198" t="s">
        <v>398</v>
      </c>
      <c r="C34" s="92">
        <v>5</v>
      </c>
      <c r="D34" s="92">
        <v>5</v>
      </c>
      <c r="E34" s="93"/>
      <c r="F34" s="94"/>
      <c r="G34" s="225">
        <v>5</v>
      </c>
      <c r="H34" s="228">
        <f>G34</f>
        <v>5</v>
      </c>
      <c r="I34" s="234"/>
      <c r="J34" s="106"/>
      <c r="K34" s="92">
        <v>0</v>
      </c>
      <c r="L34" s="93"/>
      <c r="M34" s="130" t="b">
        <v>1</v>
      </c>
      <c r="N34" s="256">
        <v>5</v>
      </c>
      <c r="O34" s="256"/>
      <c r="P34" s="256"/>
    </row>
    <row r="35" spans="1:16" ht="69.75">
      <c r="A35" s="127" t="s">
        <v>399</v>
      </c>
      <c r="B35" s="91" t="s">
        <v>400</v>
      </c>
      <c r="C35" s="92">
        <v>5</v>
      </c>
      <c r="D35" s="92">
        <v>0</v>
      </c>
      <c r="E35" s="93"/>
      <c r="F35" s="94"/>
      <c r="G35" s="160"/>
      <c r="H35" s="96"/>
      <c r="I35" s="97" t="s">
        <v>877</v>
      </c>
      <c r="J35" s="97"/>
      <c r="K35" s="92">
        <v>0</v>
      </c>
      <c r="L35" s="93"/>
      <c r="M35" s="130" t="b">
        <v>0</v>
      </c>
      <c r="N35" s="256">
        <v>0</v>
      </c>
      <c r="O35" s="256"/>
      <c r="P35" s="256"/>
    </row>
    <row r="36" spans="1:16" ht="69.75">
      <c r="A36" s="127" t="s">
        <v>401</v>
      </c>
      <c r="B36" s="91" t="s">
        <v>402</v>
      </c>
      <c r="C36" s="92">
        <v>5</v>
      </c>
      <c r="D36" s="92">
        <v>0</v>
      </c>
      <c r="E36" s="93"/>
      <c r="F36" s="94"/>
      <c r="G36" s="160"/>
      <c r="H36" s="96"/>
      <c r="I36" s="97"/>
      <c r="J36" s="97"/>
      <c r="K36" s="92">
        <v>0</v>
      </c>
      <c r="L36" s="93"/>
      <c r="M36" s="130" t="b">
        <v>0</v>
      </c>
      <c r="N36" s="256">
        <v>0</v>
      </c>
      <c r="O36" s="256"/>
      <c r="P36" s="256"/>
    </row>
    <row r="37" spans="1:16" ht="29.25">
      <c r="A37" s="127" t="s">
        <v>403</v>
      </c>
      <c r="B37" s="91" t="s">
        <v>404</v>
      </c>
      <c r="C37" s="92">
        <v>5</v>
      </c>
      <c r="D37" s="92">
        <v>0</v>
      </c>
      <c r="E37" s="93"/>
      <c r="F37" s="115" t="s">
        <v>41</v>
      </c>
      <c r="G37" s="164"/>
      <c r="H37" s="116"/>
      <c r="I37" s="117"/>
      <c r="J37" s="117"/>
      <c r="K37" s="92">
        <v>0</v>
      </c>
      <c r="L37" s="93"/>
      <c r="M37" s="130" t="b">
        <v>0</v>
      </c>
      <c r="N37" s="256">
        <v>0</v>
      </c>
      <c r="O37" s="256"/>
      <c r="P37" s="256"/>
    </row>
    <row r="38" spans="1:16" ht="116.25">
      <c r="A38" s="157" t="s">
        <v>405</v>
      </c>
      <c r="B38" s="83" t="s">
        <v>406</v>
      </c>
      <c r="C38" s="84">
        <f>C39+C40+C41+C42+C43</f>
        <v>25</v>
      </c>
      <c r="D38" s="84">
        <v>0</v>
      </c>
      <c r="E38" s="85"/>
      <c r="F38" s="86"/>
      <c r="G38" s="87">
        <f>G39+G40+G41+G42+G43</f>
        <v>5</v>
      </c>
      <c r="H38" s="88"/>
      <c r="I38" s="89"/>
      <c r="J38" s="89"/>
      <c r="K38" s="84">
        <v>0</v>
      </c>
      <c r="L38" s="83" t="s">
        <v>349</v>
      </c>
      <c r="M38" s="120" t="b">
        <v>0</v>
      </c>
      <c r="N38" s="262">
        <f>N39+N40+N41+N42+N43</f>
        <v>5</v>
      </c>
      <c r="O38" s="256"/>
      <c r="P38" s="256"/>
    </row>
    <row r="39" spans="1:16" ht="46.5">
      <c r="A39" s="201" t="s">
        <v>407</v>
      </c>
      <c r="B39" s="198" t="s">
        <v>408</v>
      </c>
      <c r="C39" s="92">
        <v>5</v>
      </c>
      <c r="D39" s="92">
        <v>5</v>
      </c>
      <c r="E39" s="93"/>
      <c r="F39" s="94"/>
      <c r="G39" s="225"/>
      <c r="H39" s="228">
        <f>G39</f>
        <v>0</v>
      </c>
      <c r="I39" s="233" t="s">
        <v>850</v>
      </c>
      <c r="J39" s="106"/>
      <c r="K39" s="92">
        <v>0</v>
      </c>
      <c r="L39" s="93"/>
      <c r="M39" s="130" t="b">
        <v>1</v>
      </c>
      <c r="N39" s="255">
        <v>0</v>
      </c>
      <c r="O39" s="255"/>
      <c r="P39" s="255"/>
    </row>
    <row r="40" spans="1:16" ht="46.5">
      <c r="A40" s="127" t="s">
        <v>409</v>
      </c>
      <c r="B40" s="91" t="s">
        <v>837</v>
      </c>
      <c r="C40" s="92">
        <v>5</v>
      </c>
      <c r="D40" s="92">
        <v>0</v>
      </c>
      <c r="E40" s="93"/>
      <c r="F40" s="94"/>
      <c r="G40" s="160"/>
      <c r="H40" s="96"/>
      <c r="I40" s="97"/>
      <c r="J40" s="97"/>
      <c r="K40" s="92">
        <v>0</v>
      </c>
      <c r="L40" s="93"/>
      <c r="M40" s="130" t="b">
        <v>0</v>
      </c>
      <c r="N40" s="256">
        <v>0</v>
      </c>
      <c r="O40" s="256"/>
      <c r="P40" s="256"/>
    </row>
    <row r="41" spans="1:16" ht="46.5">
      <c r="A41" s="127" t="s">
        <v>410</v>
      </c>
      <c r="B41" s="91" t="s">
        <v>838</v>
      </c>
      <c r="C41" s="92">
        <v>5</v>
      </c>
      <c r="D41" s="92">
        <v>0</v>
      </c>
      <c r="E41" s="93"/>
      <c r="F41" s="94"/>
      <c r="G41" s="160"/>
      <c r="H41" s="96"/>
      <c r="I41" s="97"/>
      <c r="J41" s="97"/>
      <c r="K41" s="92">
        <v>0</v>
      </c>
      <c r="L41" s="93"/>
      <c r="M41" s="130" t="b">
        <v>0</v>
      </c>
      <c r="N41" s="256">
        <v>0</v>
      </c>
      <c r="O41" s="256"/>
      <c r="P41" s="256"/>
    </row>
    <row r="42" spans="1:16" ht="46.5">
      <c r="A42" s="127" t="s">
        <v>411</v>
      </c>
      <c r="B42" s="91" t="s">
        <v>839</v>
      </c>
      <c r="C42" s="92">
        <v>5</v>
      </c>
      <c r="D42" s="92">
        <v>0</v>
      </c>
      <c r="E42" s="93"/>
      <c r="F42" s="94"/>
      <c r="G42" s="160">
        <v>5</v>
      </c>
      <c r="H42" s="96"/>
      <c r="I42" s="97"/>
      <c r="J42" s="97"/>
      <c r="K42" s="92">
        <v>0</v>
      </c>
      <c r="L42" s="93"/>
      <c r="M42" s="130" t="b">
        <v>0</v>
      </c>
      <c r="N42" s="255">
        <v>5</v>
      </c>
      <c r="O42" s="255"/>
      <c r="P42" s="255"/>
    </row>
    <row r="43" spans="1:16" ht="46.5">
      <c r="A43" s="201" t="s">
        <v>412</v>
      </c>
      <c r="B43" s="198" t="s">
        <v>413</v>
      </c>
      <c r="C43" s="92">
        <v>5</v>
      </c>
      <c r="D43" s="92">
        <v>5</v>
      </c>
      <c r="E43" s="93"/>
      <c r="F43" s="94"/>
      <c r="G43" s="225"/>
      <c r="H43" s="228">
        <f>G43</f>
        <v>0</v>
      </c>
      <c r="I43" s="233" t="s">
        <v>851</v>
      </c>
      <c r="J43" s="106"/>
      <c r="K43" s="92">
        <v>0</v>
      </c>
      <c r="L43" s="93"/>
      <c r="M43" s="130" t="b">
        <v>1</v>
      </c>
      <c r="N43" s="256">
        <v>0</v>
      </c>
      <c r="O43" s="256"/>
      <c r="P43" s="256"/>
    </row>
    <row r="44" spans="1:16" ht="46.5">
      <c r="A44" s="157" t="s">
        <v>414</v>
      </c>
      <c r="B44" s="83" t="s">
        <v>415</v>
      </c>
      <c r="C44" s="84">
        <f>C45+C46+C48+C49+C50+C51+C47</f>
        <v>70</v>
      </c>
      <c r="D44" s="84">
        <v>0</v>
      </c>
      <c r="E44" s="84"/>
      <c r="F44" s="86"/>
      <c r="G44" s="87">
        <f>G45+G46+G48+G49+G50+G51+G47</f>
        <v>25</v>
      </c>
      <c r="H44" s="88"/>
      <c r="I44" s="89"/>
      <c r="J44" s="89"/>
      <c r="K44" s="84">
        <v>0</v>
      </c>
      <c r="L44" s="85" t="s">
        <v>349</v>
      </c>
      <c r="M44" s="120" t="b">
        <v>0</v>
      </c>
      <c r="N44" s="262">
        <f>N45+N46+N48+N49+N50+N51+N47</f>
        <v>20</v>
      </c>
      <c r="O44" s="256"/>
      <c r="P44" s="256"/>
    </row>
    <row r="45" spans="1:16" ht="46.5">
      <c r="A45" s="201" t="s">
        <v>416</v>
      </c>
      <c r="B45" s="198" t="s">
        <v>417</v>
      </c>
      <c r="C45" s="92">
        <v>20</v>
      </c>
      <c r="D45" s="92">
        <v>20</v>
      </c>
      <c r="E45" s="93"/>
      <c r="F45" s="94"/>
      <c r="G45" s="225">
        <v>20</v>
      </c>
      <c r="H45" s="228">
        <f t="shared" ref="H45:H48" si="2">G45</f>
        <v>20</v>
      </c>
      <c r="I45" s="234"/>
      <c r="J45" s="106"/>
      <c r="K45" s="92">
        <v>0</v>
      </c>
      <c r="L45" s="91"/>
      <c r="M45" s="130" t="b">
        <v>1</v>
      </c>
      <c r="N45" s="256">
        <v>20</v>
      </c>
      <c r="O45" s="256"/>
      <c r="P45" s="256"/>
    </row>
    <row r="46" spans="1:16" ht="69.75">
      <c r="A46" s="201" t="s">
        <v>418</v>
      </c>
      <c r="B46" s="198" t="s">
        <v>419</v>
      </c>
      <c r="C46" s="92">
        <v>10</v>
      </c>
      <c r="D46" s="92">
        <v>10</v>
      </c>
      <c r="E46" s="93"/>
      <c r="F46" s="94"/>
      <c r="G46" s="225"/>
      <c r="H46" s="228">
        <f t="shared" si="2"/>
        <v>0</v>
      </c>
      <c r="I46" s="234" t="s">
        <v>852</v>
      </c>
      <c r="J46" s="106"/>
      <c r="K46" s="92">
        <v>0</v>
      </c>
      <c r="L46" s="91"/>
      <c r="M46" s="130" t="b">
        <v>1</v>
      </c>
      <c r="N46" s="256">
        <v>0</v>
      </c>
      <c r="O46" s="256"/>
      <c r="P46" s="256"/>
    </row>
    <row r="47" spans="1:16" ht="93">
      <c r="A47" s="201" t="s">
        <v>420</v>
      </c>
      <c r="B47" s="198" t="s">
        <v>421</v>
      </c>
      <c r="C47" s="92">
        <v>5</v>
      </c>
      <c r="D47" s="92">
        <v>5</v>
      </c>
      <c r="E47" s="93"/>
      <c r="F47" s="94"/>
      <c r="G47" s="225">
        <v>0</v>
      </c>
      <c r="H47" s="228">
        <f t="shared" si="2"/>
        <v>0</v>
      </c>
      <c r="I47" s="234" t="s">
        <v>852</v>
      </c>
      <c r="J47" s="106"/>
      <c r="K47" s="92">
        <v>0</v>
      </c>
      <c r="L47" s="91"/>
      <c r="M47" s="130" t="b">
        <v>1</v>
      </c>
      <c r="N47" s="256">
        <v>0</v>
      </c>
      <c r="O47" s="256"/>
      <c r="P47" s="256"/>
    </row>
    <row r="48" spans="1:16" ht="116.25">
      <c r="A48" s="201" t="s">
        <v>422</v>
      </c>
      <c r="B48" s="198" t="s">
        <v>423</v>
      </c>
      <c r="C48" s="92">
        <v>20</v>
      </c>
      <c r="D48" s="92">
        <v>20</v>
      </c>
      <c r="E48" s="93"/>
      <c r="F48" s="94"/>
      <c r="G48" s="225"/>
      <c r="H48" s="228">
        <f t="shared" si="2"/>
        <v>0</v>
      </c>
      <c r="I48" s="234" t="s">
        <v>876</v>
      </c>
      <c r="J48" s="106"/>
      <c r="K48" s="92">
        <v>0</v>
      </c>
      <c r="L48" s="91"/>
      <c r="M48" s="130" t="b">
        <v>1</v>
      </c>
      <c r="N48" s="256">
        <v>0</v>
      </c>
      <c r="O48" s="256"/>
      <c r="P48" s="256"/>
    </row>
    <row r="49" spans="1:16" ht="46.5">
      <c r="A49" s="127" t="s">
        <v>424</v>
      </c>
      <c r="B49" s="91" t="s">
        <v>425</v>
      </c>
      <c r="C49" s="92">
        <v>5</v>
      </c>
      <c r="D49" s="92">
        <v>0</v>
      </c>
      <c r="E49" s="93"/>
      <c r="F49" s="94"/>
      <c r="G49" s="160">
        <v>5</v>
      </c>
      <c r="H49" s="96"/>
      <c r="I49" s="97"/>
      <c r="J49" s="97"/>
      <c r="K49" s="92">
        <v>0</v>
      </c>
      <c r="L49" s="91"/>
      <c r="M49" s="130" t="b">
        <v>0</v>
      </c>
      <c r="N49" s="256">
        <v>0</v>
      </c>
      <c r="O49" s="256"/>
      <c r="P49" s="256"/>
    </row>
    <row r="50" spans="1:16" ht="69.75">
      <c r="A50" s="201" t="s">
        <v>426</v>
      </c>
      <c r="B50" s="198" t="s">
        <v>427</v>
      </c>
      <c r="C50" s="92">
        <v>5</v>
      </c>
      <c r="D50" s="92">
        <v>5</v>
      </c>
      <c r="E50" s="93"/>
      <c r="F50" s="94"/>
      <c r="G50" s="225"/>
      <c r="H50" s="228">
        <f>G50</f>
        <v>0</v>
      </c>
      <c r="I50" s="234" t="s">
        <v>853</v>
      </c>
      <c r="J50" s="106"/>
      <c r="K50" s="92">
        <v>0</v>
      </c>
      <c r="L50" s="91"/>
      <c r="M50" s="130" t="b">
        <v>1</v>
      </c>
      <c r="N50" s="256">
        <v>0</v>
      </c>
      <c r="O50" s="256"/>
      <c r="P50" s="256"/>
    </row>
    <row r="51" spans="1:16" ht="69.75">
      <c r="A51" s="128" t="s">
        <v>428</v>
      </c>
      <c r="B51" s="129" t="s">
        <v>429</v>
      </c>
      <c r="C51" s="130">
        <v>5</v>
      </c>
      <c r="D51" s="130">
        <v>0</v>
      </c>
      <c r="E51" s="131"/>
      <c r="F51" s="132"/>
      <c r="G51" s="165">
        <v>0</v>
      </c>
      <c r="H51" s="148"/>
      <c r="I51" s="97"/>
      <c r="J51" s="97"/>
      <c r="K51" s="166">
        <v>0</v>
      </c>
      <c r="L51" s="129"/>
      <c r="M51" s="130" t="b">
        <v>0</v>
      </c>
      <c r="N51" s="256">
        <v>0</v>
      </c>
      <c r="O51" s="256"/>
      <c r="P51" s="256"/>
    </row>
    <row r="52" spans="1:16" ht="46.5">
      <c r="A52" s="157" t="s">
        <v>430</v>
      </c>
      <c r="B52" s="83" t="s">
        <v>431</v>
      </c>
      <c r="C52" s="84">
        <f>C53+C54+C58+C59+C60+C61</f>
        <v>30</v>
      </c>
      <c r="D52" s="84">
        <v>0</v>
      </c>
      <c r="E52" s="84"/>
      <c r="F52" s="86"/>
      <c r="G52" s="87">
        <f>G53+G54+G58+G59+G60+G61</f>
        <v>17</v>
      </c>
      <c r="H52" s="88"/>
      <c r="I52" s="89"/>
      <c r="J52" s="89"/>
      <c r="K52" s="84">
        <v>0</v>
      </c>
      <c r="L52" s="85" t="s">
        <v>349</v>
      </c>
      <c r="M52" s="120" t="b">
        <v>0</v>
      </c>
      <c r="N52" s="262">
        <f>N53+N54+N58+N59+N60+N61</f>
        <v>4</v>
      </c>
      <c r="O52" s="256"/>
      <c r="P52" s="256"/>
    </row>
    <row r="53" spans="1:16" ht="93">
      <c r="A53" s="201" t="s">
        <v>432</v>
      </c>
      <c r="B53" s="198" t="s">
        <v>433</v>
      </c>
      <c r="C53" s="92">
        <v>10</v>
      </c>
      <c r="D53" s="92">
        <v>10</v>
      </c>
      <c r="E53" s="93"/>
      <c r="F53" s="94"/>
      <c r="G53" s="225">
        <v>10</v>
      </c>
      <c r="H53" s="228">
        <f>G53</f>
        <v>10</v>
      </c>
      <c r="I53" s="234" t="s">
        <v>880</v>
      </c>
      <c r="J53" s="106"/>
      <c r="K53" s="92">
        <v>0</v>
      </c>
      <c r="L53" s="91"/>
      <c r="M53" s="130" t="b">
        <v>1</v>
      </c>
      <c r="N53" s="256">
        <v>0</v>
      </c>
      <c r="O53" s="256"/>
      <c r="P53" s="256"/>
    </row>
    <row r="54" spans="1:16" ht="93">
      <c r="A54" s="127" t="s">
        <v>434</v>
      </c>
      <c r="B54" s="91" t="s">
        <v>435</v>
      </c>
      <c r="C54" s="92">
        <v>10</v>
      </c>
      <c r="D54" s="92">
        <v>0</v>
      </c>
      <c r="E54" s="93"/>
      <c r="F54" s="94"/>
      <c r="G54" s="160">
        <f>G55+G56+G57</f>
        <v>2</v>
      </c>
      <c r="H54" s="96"/>
      <c r="I54" s="97"/>
      <c r="J54" s="97"/>
      <c r="K54" s="92">
        <v>0</v>
      </c>
      <c r="L54" s="91" t="s">
        <v>349</v>
      </c>
      <c r="M54" s="130" t="b">
        <v>0</v>
      </c>
      <c r="N54" s="256"/>
      <c r="O54" s="256"/>
      <c r="P54" s="256"/>
    </row>
    <row r="55" spans="1:16" ht="29.25">
      <c r="A55" s="99" t="s">
        <v>436</v>
      </c>
      <c r="B55" s="100" t="s">
        <v>437</v>
      </c>
      <c r="C55" s="101">
        <v>2</v>
      </c>
      <c r="D55" s="101">
        <v>0</v>
      </c>
      <c r="E55" s="102"/>
      <c r="F55" s="103"/>
      <c r="G55" s="161">
        <v>2</v>
      </c>
      <c r="H55" s="105"/>
      <c r="I55" s="97" t="s">
        <v>852</v>
      </c>
      <c r="J55" s="106"/>
      <c r="K55" s="101">
        <v>0</v>
      </c>
      <c r="L55" s="100"/>
      <c r="M55" s="162" t="b">
        <v>0</v>
      </c>
      <c r="N55" s="256">
        <v>0</v>
      </c>
      <c r="O55" s="256"/>
      <c r="P55" s="256"/>
    </row>
    <row r="56" spans="1:16" ht="29.25">
      <c r="A56" s="199" t="s">
        <v>438</v>
      </c>
      <c r="B56" s="200" t="s">
        <v>439</v>
      </c>
      <c r="C56" s="101">
        <v>5</v>
      </c>
      <c r="D56" s="101">
        <v>5</v>
      </c>
      <c r="E56" s="102"/>
      <c r="F56" s="103"/>
      <c r="G56" s="227"/>
      <c r="H56" s="228">
        <f>G56</f>
        <v>0</v>
      </c>
      <c r="I56" s="97" t="s">
        <v>852</v>
      </c>
      <c r="J56" s="106"/>
      <c r="K56" s="101">
        <v>0</v>
      </c>
      <c r="L56" s="100"/>
      <c r="M56" s="162" t="b">
        <v>1</v>
      </c>
      <c r="N56" s="256">
        <v>0</v>
      </c>
      <c r="O56" s="256"/>
      <c r="P56" s="256"/>
    </row>
    <row r="57" spans="1:16" ht="29.25">
      <c r="A57" s="99" t="s">
        <v>440</v>
      </c>
      <c r="B57" s="100" t="s">
        <v>441</v>
      </c>
      <c r="C57" s="101">
        <v>10</v>
      </c>
      <c r="D57" s="101">
        <v>0</v>
      </c>
      <c r="E57" s="102"/>
      <c r="F57" s="103"/>
      <c r="G57" s="161"/>
      <c r="H57" s="105"/>
      <c r="I57" s="97"/>
      <c r="J57" s="106"/>
      <c r="K57" s="101">
        <v>0</v>
      </c>
      <c r="L57" s="100"/>
      <c r="M57" s="162" t="b">
        <v>0</v>
      </c>
      <c r="N57" s="256">
        <v>0</v>
      </c>
      <c r="O57" s="256"/>
      <c r="P57" s="256"/>
    </row>
    <row r="58" spans="1:16" ht="93">
      <c r="A58" s="127" t="s">
        <v>442</v>
      </c>
      <c r="B58" s="91" t="s">
        <v>443</v>
      </c>
      <c r="C58" s="92">
        <v>5</v>
      </c>
      <c r="D58" s="92">
        <v>0</v>
      </c>
      <c r="E58" s="93" t="s">
        <v>444</v>
      </c>
      <c r="F58" s="94"/>
      <c r="G58" s="160"/>
      <c r="H58" s="96"/>
      <c r="I58" s="97"/>
      <c r="J58" s="97"/>
      <c r="K58" s="92">
        <v>0</v>
      </c>
      <c r="L58" s="93"/>
      <c r="M58" s="130" t="b">
        <v>0</v>
      </c>
      <c r="N58" s="256">
        <v>0</v>
      </c>
      <c r="O58" s="256"/>
      <c r="P58" s="256"/>
    </row>
    <row r="59" spans="1:16" ht="29.25">
      <c r="A59" s="127" t="s">
        <v>445</v>
      </c>
      <c r="B59" s="91" t="s">
        <v>446</v>
      </c>
      <c r="C59" s="92">
        <v>1</v>
      </c>
      <c r="D59" s="92">
        <v>0</v>
      </c>
      <c r="E59" s="93"/>
      <c r="F59" s="94"/>
      <c r="G59" s="160">
        <v>1</v>
      </c>
      <c r="H59" s="96"/>
      <c r="I59" s="191" t="s">
        <v>874</v>
      </c>
      <c r="J59" s="97"/>
      <c r="K59" s="92">
        <v>0</v>
      </c>
      <c r="L59" s="93"/>
      <c r="M59" s="130" t="b">
        <v>0</v>
      </c>
      <c r="N59" s="256">
        <v>0</v>
      </c>
      <c r="O59" s="256"/>
      <c r="P59" s="256"/>
    </row>
    <row r="60" spans="1:16" ht="46.5">
      <c r="A60" s="127" t="s">
        <v>447</v>
      </c>
      <c r="B60" s="91" t="s">
        <v>448</v>
      </c>
      <c r="C60" s="92">
        <v>2</v>
      </c>
      <c r="D60" s="92">
        <v>0</v>
      </c>
      <c r="E60" s="93"/>
      <c r="F60" s="94"/>
      <c r="G60" s="160">
        <v>2</v>
      </c>
      <c r="H60" s="96"/>
      <c r="I60" s="191" t="s">
        <v>875</v>
      </c>
      <c r="J60" s="97"/>
      <c r="K60" s="92">
        <v>0</v>
      </c>
      <c r="L60" s="93"/>
      <c r="M60" s="130" t="b">
        <v>0</v>
      </c>
      <c r="N60" s="255">
        <v>2</v>
      </c>
      <c r="O60" s="255"/>
      <c r="P60" s="255"/>
    </row>
    <row r="61" spans="1:16" ht="232.5">
      <c r="A61" s="127" t="s">
        <v>447</v>
      </c>
      <c r="B61" s="91" t="s">
        <v>449</v>
      </c>
      <c r="C61" s="92">
        <v>2</v>
      </c>
      <c r="D61" s="92">
        <v>0</v>
      </c>
      <c r="E61" s="93" t="s">
        <v>450</v>
      </c>
      <c r="F61" s="94"/>
      <c r="G61" s="160">
        <v>2</v>
      </c>
      <c r="H61" s="96"/>
      <c r="I61" s="97"/>
      <c r="J61" s="191" t="s">
        <v>849</v>
      </c>
      <c r="K61" s="92">
        <v>0</v>
      </c>
      <c r="L61" s="93" t="s">
        <v>451</v>
      </c>
      <c r="M61" s="130" t="b">
        <v>0</v>
      </c>
      <c r="N61" s="256">
        <v>2</v>
      </c>
      <c r="O61" s="256"/>
      <c r="P61" s="256"/>
    </row>
    <row r="62" spans="1:16" ht="29.25">
      <c r="A62" s="157" t="s">
        <v>452</v>
      </c>
      <c r="B62" s="83" t="s">
        <v>453</v>
      </c>
      <c r="C62" s="84">
        <f>C63+C64</f>
        <v>10</v>
      </c>
      <c r="D62" s="84">
        <v>0</v>
      </c>
      <c r="E62" s="85"/>
      <c r="F62" s="86"/>
      <c r="G62" s="87">
        <f>G63+G64</f>
        <v>0</v>
      </c>
      <c r="H62" s="88"/>
      <c r="I62" s="89"/>
      <c r="J62" s="89"/>
      <c r="K62" s="84">
        <v>0</v>
      </c>
      <c r="L62" s="85"/>
      <c r="M62" s="167" t="b">
        <v>0</v>
      </c>
      <c r="N62" s="262">
        <f>N63+N64</f>
        <v>0</v>
      </c>
      <c r="O62" s="256"/>
      <c r="P62" s="256"/>
    </row>
    <row r="63" spans="1:16" ht="139.5">
      <c r="A63" s="127" t="s">
        <v>454</v>
      </c>
      <c r="B63" s="91" t="s">
        <v>840</v>
      </c>
      <c r="C63" s="92">
        <v>5</v>
      </c>
      <c r="D63" s="92">
        <v>0</v>
      </c>
      <c r="E63" s="93"/>
      <c r="F63" s="94"/>
      <c r="G63" s="160"/>
      <c r="H63" s="96"/>
      <c r="I63" s="97"/>
      <c r="J63" s="97"/>
      <c r="K63" s="92">
        <v>0</v>
      </c>
      <c r="L63" s="93"/>
      <c r="M63" s="130" t="b">
        <v>0</v>
      </c>
      <c r="N63" s="256">
        <v>0</v>
      </c>
      <c r="O63" s="256"/>
      <c r="P63" s="256"/>
    </row>
    <row r="64" spans="1:16" ht="139.5">
      <c r="A64" s="127" t="s">
        <v>455</v>
      </c>
      <c r="B64" s="91" t="s">
        <v>456</v>
      </c>
      <c r="C64" s="92">
        <v>5</v>
      </c>
      <c r="D64" s="92">
        <v>0</v>
      </c>
      <c r="E64" s="93"/>
      <c r="F64" s="94"/>
      <c r="G64" s="160"/>
      <c r="H64" s="96"/>
      <c r="I64" s="97"/>
      <c r="J64" s="97"/>
      <c r="K64" s="92">
        <v>0</v>
      </c>
      <c r="L64" s="93"/>
      <c r="M64" s="130" t="b">
        <v>0</v>
      </c>
      <c r="N64" s="256">
        <v>0</v>
      </c>
      <c r="O64" s="256"/>
      <c r="P64" s="256"/>
    </row>
    <row r="65" spans="1:16" ht="29.25">
      <c r="A65" s="157" t="s">
        <v>457</v>
      </c>
      <c r="B65" s="83" t="s">
        <v>458</v>
      </c>
      <c r="C65" s="84">
        <f>C66</f>
        <v>10</v>
      </c>
      <c r="D65" s="84">
        <v>0</v>
      </c>
      <c r="E65" s="85"/>
      <c r="F65" s="86"/>
      <c r="G65" s="87">
        <f>G66</f>
        <v>0</v>
      </c>
      <c r="H65" s="88"/>
      <c r="I65" s="89"/>
      <c r="J65" s="89"/>
      <c r="K65" s="84">
        <v>0</v>
      </c>
      <c r="L65" s="85"/>
      <c r="M65" s="120" t="b">
        <v>0</v>
      </c>
      <c r="N65" s="262">
        <f>N66</f>
        <v>0</v>
      </c>
      <c r="O65" s="256"/>
      <c r="P65" s="256"/>
    </row>
    <row r="66" spans="1:16" ht="162.75">
      <c r="A66" s="127" t="s">
        <v>459</v>
      </c>
      <c r="B66" s="91" t="s">
        <v>460</v>
      </c>
      <c r="C66" s="92">
        <v>10</v>
      </c>
      <c r="D66" s="92">
        <v>0</v>
      </c>
      <c r="E66" s="93"/>
      <c r="F66" s="168"/>
      <c r="G66" s="160">
        <f>G67+G68</f>
        <v>0</v>
      </c>
      <c r="H66" s="96"/>
      <c r="I66" s="97"/>
      <c r="J66" s="97"/>
      <c r="K66" s="92">
        <v>0</v>
      </c>
      <c r="L66" s="93"/>
      <c r="M66" s="130" t="b">
        <v>0</v>
      </c>
      <c r="N66" s="256"/>
      <c r="O66" s="256"/>
      <c r="P66" s="256"/>
    </row>
    <row r="67" spans="1:16" ht="29.25">
      <c r="A67" s="99" t="s">
        <v>461</v>
      </c>
      <c r="B67" s="100" t="s">
        <v>462</v>
      </c>
      <c r="C67" s="101">
        <v>5</v>
      </c>
      <c r="D67" s="101">
        <v>0</v>
      </c>
      <c r="E67" s="102"/>
      <c r="F67" s="103"/>
      <c r="G67" s="161"/>
      <c r="H67" s="105"/>
      <c r="I67" s="106"/>
      <c r="J67" s="106"/>
      <c r="K67" s="101">
        <v>0</v>
      </c>
      <c r="L67" s="100"/>
      <c r="M67" s="162" t="b">
        <v>0</v>
      </c>
      <c r="N67" s="256">
        <v>0</v>
      </c>
      <c r="O67" s="256"/>
      <c r="P67" s="256"/>
    </row>
    <row r="68" spans="1:16" ht="29.25">
      <c r="A68" s="99" t="s">
        <v>463</v>
      </c>
      <c r="B68" s="100" t="s">
        <v>464</v>
      </c>
      <c r="C68" s="101">
        <v>10</v>
      </c>
      <c r="D68" s="101">
        <v>0</v>
      </c>
      <c r="E68" s="102"/>
      <c r="F68" s="103"/>
      <c r="G68" s="161"/>
      <c r="H68" s="105"/>
      <c r="I68" s="106"/>
      <c r="J68" s="106"/>
      <c r="K68" s="101">
        <v>0</v>
      </c>
      <c r="L68" s="100"/>
      <c r="M68" s="162" t="b">
        <v>0</v>
      </c>
      <c r="N68" s="255">
        <v>0</v>
      </c>
      <c r="O68" s="255"/>
      <c r="P68" s="255"/>
    </row>
    <row r="69" spans="1:16" ht="116.25">
      <c r="A69" s="157" t="s">
        <v>465</v>
      </c>
      <c r="B69" s="83" t="s">
        <v>466</v>
      </c>
      <c r="C69" s="84">
        <f>C70+C73+C76</f>
        <v>25</v>
      </c>
      <c r="D69" s="84">
        <v>0</v>
      </c>
      <c r="E69" s="85"/>
      <c r="F69" s="86"/>
      <c r="G69" s="87">
        <f>G70+G73+G76</f>
        <v>10</v>
      </c>
      <c r="H69" s="88"/>
      <c r="I69" s="89"/>
      <c r="J69" s="89"/>
      <c r="K69" s="84">
        <v>0</v>
      </c>
      <c r="L69" s="85" t="s">
        <v>467</v>
      </c>
      <c r="M69" s="120" t="b">
        <v>0</v>
      </c>
      <c r="N69" s="262">
        <f>N70+N73+N76</f>
        <v>10</v>
      </c>
      <c r="O69" s="256"/>
      <c r="P69" s="256"/>
    </row>
    <row r="70" spans="1:16" ht="46.5">
      <c r="A70" s="127" t="s">
        <v>468</v>
      </c>
      <c r="B70" s="91" t="s">
        <v>469</v>
      </c>
      <c r="C70" s="92">
        <v>10</v>
      </c>
      <c r="D70" s="92">
        <v>0</v>
      </c>
      <c r="E70" s="93"/>
      <c r="F70" s="94"/>
      <c r="G70" s="160">
        <f>G71+G72</f>
        <v>5</v>
      </c>
      <c r="H70" s="96"/>
      <c r="I70" s="97"/>
      <c r="J70" s="97"/>
      <c r="K70" s="92">
        <v>0</v>
      </c>
      <c r="L70" s="93"/>
      <c r="M70" s="130" t="b">
        <v>0</v>
      </c>
      <c r="N70" s="263">
        <f>N71+N72</f>
        <v>5</v>
      </c>
      <c r="O70" s="256"/>
      <c r="P70" s="256"/>
    </row>
    <row r="71" spans="1:16" ht="69.75">
      <c r="A71" s="199" t="s">
        <v>470</v>
      </c>
      <c r="B71" s="200" t="s">
        <v>471</v>
      </c>
      <c r="C71" s="101">
        <v>5</v>
      </c>
      <c r="D71" s="101">
        <v>5</v>
      </c>
      <c r="E71" s="102"/>
      <c r="F71" s="103"/>
      <c r="G71" s="227">
        <v>5</v>
      </c>
      <c r="H71" s="228">
        <f>G71</f>
        <v>5</v>
      </c>
      <c r="I71" s="234"/>
      <c r="J71" s="106"/>
      <c r="K71" s="101">
        <v>0</v>
      </c>
      <c r="L71" s="100"/>
      <c r="M71" s="162" t="b">
        <v>1</v>
      </c>
      <c r="N71" s="256">
        <v>5</v>
      </c>
      <c r="O71" s="256"/>
      <c r="P71" s="256"/>
    </row>
    <row r="72" spans="1:16" ht="69.75">
      <c r="A72" s="99" t="s">
        <v>472</v>
      </c>
      <c r="B72" s="100" t="s">
        <v>473</v>
      </c>
      <c r="C72" s="101">
        <v>10</v>
      </c>
      <c r="D72" s="101">
        <v>0</v>
      </c>
      <c r="E72" s="102"/>
      <c r="F72" s="169" t="s">
        <v>41</v>
      </c>
      <c r="G72" s="164"/>
      <c r="H72" s="116"/>
      <c r="I72" s="117"/>
      <c r="J72" s="117"/>
      <c r="K72" s="101">
        <v>0</v>
      </c>
      <c r="L72" s="100"/>
      <c r="M72" s="162" t="b">
        <v>0</v>
      </c>
      <c r="N72" s="255">
        <v>0</v>
      </c>
      <c r="O72" s="255"/>
      <c r="P72" s="255"/>
    </row>
    <row r="73" spans="1:16" ht="39" customHeight="1">
      <c r="A73" s="127" t="s">
        <v>474</v>
      </c>
      <c r="B73" s="91" t="s">
        <v>475</v>
      </c>
      <c r="C73" s="92">
        <v>10</v>
      </c>
      <c r="D73" s="92">
        <v>0</v>
      </c>
      <c r="E73" s="93"/>
      <c r="F73" s="94"/>
      <c r="G73" s="160">
        <f>G74+G75</f>
        <v>5</v>
      </c>
      <c r="H73" s="96"/>
      <c r="I73" s="97"/>
      <c r="J73" s="97"/>
      <c r="K73" s="92">
        <v>0</v>
      </c>
      <c r="L73" s="93"/>
      <c r="M73" s="130" t="b">
        <v>0</v>
      </c>
      <c r="N73" s="263">
        <f>N74+N75</f>
        <v>5</v>
      </c>
      <c r="O73" s="256"/>
      <c r="P73" s="256"/>
    </row>
    <row r="74" spans="1:16" ht="46.5">
      <c r="A74" s="199" t="s">
        <v>476</v>
      </c>
      <c r="B74" s="200" t="s">
        <v>477</v>
      </c>
      <c r="C74" s="101">
        <v>5</v>
      </c>
      <c r="D74" s="101">
        <v>5</v>
      </c>
      <c r="E74" s="102"/>
      <c r="F74" s="103"/>
      <c r="G74" s="227">
        <v>5</v>
      </c>
      <c r="H74" s="228">
        <f>G74</f>
        <v>5</v>
      </c>
      <c r="I74" s="234"/>
      <c r="J74" s="106" t="s">
        <v>861</v>
      </c>
      <c r="K74" s="101">
        <v>0</v>
      </c>
      <c r="L74" s="100"/>
      <c r="M74" s="162" t="b">
        <v>1</v>
      </c>
      <c r="N74" s="256">
        <v>5</v>
      </c>
      <c r="O74" s="256"/>
      <c r="P74" s="256"/>
    </row>
    <row r="75" spans="1:16" ht="46.5">
      <c r="A75" s="99" t="s">
        <v>478</v>
      </c>
      <c r="B75" s="100" t="s">
        <v>479</v>
      </c>
      <c r="C75" s="101">
        <v>10</v>
      </c>
      <c r="D75" s="101">
        <v>0</v>
      </c>
      <c r="E75" s="102"/>
      <c r="F75" s="103"/>
      <c r="G75" s="161"/>
      <c r="H75" s="105"/>
      <c r="I75" s="106"/>
      <c r="J75" s="106"/>
      <c r="K75" s="101">
        <v>0</v>
      </c>
      <c r="L75" s="100"/>
      <c r="M75" s="162" t="b">
        <v>0</v>
      </c>
      <c r="N75" s="256">
        <v>0</v>
      </c>
      <c r="O75" s="256"/>
      <c r="P75" s="256"/>
    </row>
    <row r="76" spans="1:16" ht="45.75" customHeight="1" thickBot="1">
      <c r="A76" s="170" t="s">
        <v>480</v>
      </c>
      <c r="B76" s="171" t="s">
        <v>481</v>
      </c>
      <c r="C76" s="172">
        <v>5</v>
      </c>
      <c r="D76" s="172">
        <v>0</v>
      </c>
      <c r="E76" s="171"/>
      <c r="F76" s="173"/>
      <c r="G76" s="174">
        <v>0</v>
      </c>
      <c r="H76" s="175"/>
      <c r="I76" s="176"/>
      <c r="J76" s="176"/>
      <c r="K76" s="177">
        <v>0</v>
      </c>
      <c r="L76" s="171"/>
      <c r="M76" s="178" t="b">
        <v>0</v>
      </c>
      <c r="N76" s="256">
        <v>0</v>
      </c>
      <c r="O76" s="256"/>
      <c r="P76" s="256"/>
    </row>
    <row r="77" spans="1:16" ht="15.75" customHeight="1">
      <c r="D77" s="74">
        <f>SUBTOTAL(9,D6:D76)</f>
        <v>170</v>
      </c>
      <c r="G77" s="229">
        <f>SUBTOTAL(9,G6:G76)</f>
        <v>360</v>
      </c>
      <c r="H77" s="230">
        <f>SUBTOTAL(9,H6:H76)</f>
        <v>110</v>
      </c>
      <c r="I77" s="179"/>
      <c r="J77" s="179"/>
      <c r="N77" s="256"/>
      <c r="O77" s="256"/>
      <c r="P77" s="256"/>
    </row>
  </sheetData>
  <autoFilter ref="A2:P76" xr:uid="{00000000-0001-0000-0400-000000000000}"/>
  <printOptions horizontalCentered="1" gridLines="1"/>
  <pageMargins left="0.7" right="0.7" top="0.75" bottom="0.75" header="0" footer="0"/>
  <pageSetup paperSize="9" fitToHeight="0" pageOrder="overThenDown" orientation="portrait"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O77"/>
  <sheetViews>
    <sheetView workbookViewId="0">
      <pane ySplit="2" topLeftCell="A12" activePane="bottomLeft" state="frozen"/>
      <selection pane="bottomLeft" activeCell="H7" sqref="H7"/>
    </sheetView>
  </sheetViews>
  <sheetFormatPr defaultColWidth="12.5703125" defaultRowHeight="29.25"/>
  <cols>
    <col min="1" max="1" width="12.5703125" style="74"/>
    <col min="2" max="2" width="45" style="74" customWidth="1"/>
    <col min="3" max="4" width="12.5703125" style="74"/>
    <col min="5" max="5" width="12.5703125" style="74" hidden="1"/>
    <col min="6" max="6" width="17.140625" style="74" hidden="1" customWidth="1"/>
    <col min="7" max="7" width="17.140625" style="149" customWidth="1"/>
    <col min="8" max="8" width="12" style="250" customWidth="1"/>
    <col min="9" max="9" width="5.28515625" style="250" customWidth="1"/>
    <col min="10" max="10" width="6" style="250" customWidth="1"/>
    <col min="11" max="11" width="48.5703125" style="149" customWidth="1"/>
    <col min="12" max="12" width="23.7109375" style="149" customWidth="1"/>
    <col min="13" max="13" width="28.7109375" style="74" customWidth="1"/>
    <col min="14" max="16384" width="12.5703125" style="74"/>
  </cols>
  <sheetData>
    <row r="1" spans="1:15" ht="69.75">
      <c r="A1" s="70" t="s">
        <v>0</v>
      </c>
      <c r="B1" s="71" t="s">
        <v>1</v>
      </c>
      <c r="C1" s="71" t="s">
        <v>2</v>
      </c>
      <c r="D1" s="71" t="s">
        <v>3</v>
      </c>
      <c r="E1" s="71" t="s">
        <v>4</v>
      </c>
      <c r="F1" s="72" t="s">
        <v>5</v>
      </c>
      <c r="G1" s="181" t="s">
        <v>863</v>
      </c>
      <c r="H1" s="246" t="s">
        <v>846</v>
      </c>
      <c r="I1" s="246" t="s">
        <v>844</v>
      </c>
      <c r="J1" s="246" t="s">
        <v>845</v>
      </c>
      <c r="K1" s="182" t="s">
        <v>836</v>
      </c>
      <c r="L1" s="183"/>
      <c r="M1" s="73" t="s">
        <v>6</v>
      </c>
      <c r="N1" s="71" t="s">
        <v>7</v>
      </c>
      <c r="O1" s="71" t="s">
        <v>8</v>
      </c>
    </row>
    <row r="2" spans="1:15">
      <c r="A2" s="184">
        <v>4</v>
      </c>
      <c r="B2" s="152" t="s">
        <v>482</v>
      </c>
      <c r="C2" s="153">
        <f>C3+C5+C14+C18</f>
        <v>100</v>
      </c>
      <c r="D2" s="77">
        <f>SUM(D4:D20)</f>
        <v>0</v>
      </c>
      <c r="E2" s="153"/>
      <c r="F2" s="154"/>
      <c r="G2" s="185">
        <f>G3+G5+G14+G18</f>
        <v>10</v>
      </c>
      <c r="H2" s="247"/>
      <c r="I2" s="247"/>
      <c r="J2" s="247"/>
      <c r="K2" s="186"/>
      <c r="L2" s="186"/>
      <c r="M2" s="155"/>
      <c r="N2" s="153"/>
      <c r="O2" s="153" t="b">
        <v>0</v>
      </c>
    </row>
    <row r="3" spans="1:15">
      <c r="A3" s="187">
        <v>4.0999999999999996</v>
      </c>
      <c r="B3" s="83" t="s">
        <v>483</v>
      </c>
      <c r="C3" s="84">
        <f>C4</f>
        <v>10</v>
      </c>
      <c r="D3" s="120">
        <f t="array" ref="D3:D20">IF(O3:O20=TRUE,C3:C20,0)</f>
        <v>0</v>
      </c>
      <c r="E3" s="84"/>
      <c r="F3" s="163"/>
      <c r="G3" s="188">
        <f>G4</f>
        <v>0</v>
      </c>
      <c r="H3" s="248"/>
      <c r="I3" s="248">
        <f>I4</f>
        <v>0</v>
      </c>
      <c r="J3" s="248"/>
      <c r="K3" s="137"/>
      <c r="L3" s="137"/>
      <c r="M3" s="83"/>
      <c r="N3" s="84"/>
      <c r="O3" s="84" t="b">
        <v>0</v>
      </c>
    </row>
    <row r="4" spans="1:15" ht="46.5">
      <c r="A4" s="189" t="s">
        <v>484</v>
      </c>
      <c r="B4" s="91" t="s">
        <v>485</v>
      </c>
      <c r="C4" s="92">
        <v>10</v>
      </c>
      <c r="D4" s="92">
        <v>0</v>
      </c>
      <c r="E4" s="92"/>
      <c r="F4" s="168"/>
      <c r="G4" s="190"/>
      <c r="H4" s="249"/>
      <c r="I4" s="249"/>
      <c r="J4" s="249"/>
      <c r="K4" s="191" t="s">
        <v>841</v>
      </c>
      <c r="L4" s="191"/>
      <c r="M4" s="91"/>
      <c r="N4" s="92"/>
      <c r="O4" s="92" t="b">
        <v>0</v>
      </c>
    </row>
    <row r="5" spans="1:15">
      <c r="A5" s="119">
        <v>4.2</v>
      </c>
      <c r="B5" s="119" t="s">
        <v>486</v>
      </c>
      <c r="C5" s="120">
        <f>C6+C7+C8+C9+C10+C11+C12+C13</f>
        <v>50</v>
      </c>
      <c r="D5" s="120">
        <v>0</v>
      </c>
      <c r="E5" s="120"/>
      <c r="F5" s="192"/>
      <c r="G5" s="193">
        <f>G6+G7+G8+G9+G10+G11+G12+G13</f>
        <v>10</v>
      </c>
      <c r="H5" s="249"/>
      <c r="I5" s="249">
        <f>I6+I7+I8+I9+I10+I11+I12+I13</f>
        <v>10</v>
      </c>
      <c r="J5" s="249"/>
      <c r="K5" s="137"/>
      <c r="L5" s="137"/>
      <c r="M5" s="194"/>
      <c r="N5" s="120"/>
      <c r="O5" s="120" t="b">
        <v>0</v>
      </c>
    </row>
    <row r="6" spans="1:15" ht="69.75">
      <c r="A6" s="189" t="s">
        <v>487</v>
      </c>
      <c r="B6" s="91" t="s">
        <v>822</v>
      </c>
      <c r="C6" s="92">
        <v>10</v>
      </c>
      <c r="D6" s="92">
        <v>0</v>
      </c>
      <c r="E6" s="92"/>
      <c r="F6" s="94"/>
      <c r="G6" s="190"/>
      <c r="H6" s="249"/>
      <c r="I6" s="249"/>
      <c r="J6" s="249"/>
      <c r="K6" s="191" t="s">
        <v>842</v>
      </c>
      <c r="L6" s="191"/>
      <c r="M6" s="93"/>
      <c r="N6" s="92"/>
      <c r="O6" s="92" t="b">
        <v>0</v>
      </c>
    </row>
    <row r="7" spans="1:15" ht="46.5">
      <c r="A7" s="189" t="s">
        <v>488</v>
      </c>
      <c r="B7" s="91" t="s">
        <v>489</v>
      </c>
      <c r="C7" s="92">
        <v>10</v>
      </c>
      <c r="D7" s="92">
        <v>0</v>
      </c>
      <c r="E7" s="92"/>
      <c r="F7" s="94"/>
      <c r="G7" s="190">
        <v>10</v>
      </c>
      <c r="H7" s="249"/>
      <c r="I7" s="249">
        <v>10</v>
      </c>
      <c r="J7" s="249"/>
      <c r="K7" s="191" t="s">
        <v>842</v>
      </c>
      <c r="L7" s="191"/>
      <c r="M7" s="93"/>
      <c r="N7" s="92"/>
      <c r="O7" s="92" t="b">
        <v>0</v>
      </c>
    </row>
    <row r="8" spans="1:15" ht="69.75">
      <c r="A8" s="189" t="s">
        <v>490</v>
      </c>
      <c r="B8" s="91" t="s">
        <v>821</v>
      </c>
      <c r="C8" s="92">
        <v>5</v>
      </c>
      <c r="D8" s="92">
        <v>0</v>
      </c>
      <c r="E8" s="92"/>
      <c r="F8" s="94"/>
      <c r="G8" s="190"/>
      <c r="H8" s="249"/>
      <c r="I8" s="249"/>
      <c r="J8" s="249"/>
      <c r="K8" s="191" t="s">
        <v>842</v>
      </c>
      <c r="L8" s="191"/>
      <c r="M8" s="93"/>
      <c r="N8" s="92"/>
      <c r="O8" s="92" t="b">
        <v>0</v>
      </c>
    </row>
    <row r="9" spans="1:15" ht="46.5">
      <c r="A9" s="189" t="s">
        <v>491</v>
      </c>
      <c r="B9" s="91" t="s">
        <v>819</v>
      </c>
      <c r="C9" s="92">
        <v>5</v>
      </c>
      <c r="D9" s="92">
        <v>0</v>
      </c>
      <c r="E9" s="92"/>
      <c r="F9" s="94"/>
      <c r="G9" s="190"/>
      <c r="H9" s="249"/>
      <c r="I9" s="249"/>
      <c r="J9" s="249"/>
      <c r="K9" s="191" t="s">
        <v>842</v>
      </c>
      <c r="L9" s="191"/>
      <c r="M9" s="93"/>
      <c r="N9" s="92"/>
      <c r="O9" s="92" t="b">
        <v>0</v>
      </c>
    </row>
    <row r="10" spans="1:15" ht="46.5">
      <c r="A10" s="189" t="s">
        <v>492</v>
      </c>
      <c r="B10" s="91" t="s">
        <v>820</v>
      </c>
      <c r="C10" s="92">
        <v>5</v>
      </c>
      <c r="D10" s="92">
        <v>0</v>
      </c>
      <c r="E10" s="92"/>
      <c r="F10" s="94"/>
      <c r="G10" s="190"/>
      <c r="H10" s="249"/>
      <c r="I10" s="249"/>
      <c r="J10" s="249"/>
      <c r="K10" s="191" t="s">
        <v>842</v>
      </c>
      <c r="L10" s="191"/>
      <c r="M10" s="93"/>
      <c r="N10" s="92"/>
      <c r="O10" s="92" t="b">
        <v>0</v>
      </c>
    </row>
    <row r="11" spans="1:15">
      <c r="A11" s="189" t="s">
        <v>493</v>
      </c>
      <c r="B11" s="91" t="s">
        <v>494</v>
      </c>
      <c r="C11" s="92">
        <v>5</v>
      </c>
      <c r="D11" s="92">
        <v>0</v>
      </c>
      <c r="E11" s="92"/>
      <c r="F11" s="94"/>
      <c r="G11" s="190"/>
      <c r="H11" s="249"/>
      <c r="I11" s="249"/>
      <c r="J11" s="249"/>
      <c r="K11" s="191" t="s">
        <v>842</v>
      </c>
      <c r="L11" s="191"/>
      <c r="M11" s="93"/>
      <c r="N11" s="92"/>
      <c r="O11" s="92" t="b">
        <v>0</v>
      </c>
    </row>
    <row r="12" spans="1:15" ht="186">
      <c r="A12" s="189" t="s">
        <v>495</v>
      </c>
      <c r="B12" s="91" t="s">
        <v>496</v>
      </c>
      <c r="C12" s="92">
        <v>5</v>
      </c>
      <c r="D12" s="92">
        <v>0</v>
      </c>
      <c r="E12" s="92"/>
      <c r="F12" s="94"/>
      <c r="G12" s="190"/>
      <c r="H12" s="249"/>
      <c r="I12" s="249"/>
      <c r="J12" s="249"/>
      <c r="K12" s="191" t="s">
        <v>842</v>
      </c>
      <c r="L12" s="191"/>
      <c r="M12" s="93"/>
      <c r="N12" s="92"/>
      <c r="O12" s="92" t="b">
        <v>0</v>
      </c>
    </row>
    <row r="13" spans="1:15" ht="93">
      <c r="A13" s="189" t="s">
        <v>497</v>
      </c>
      <c r="B13" s="91" t="s">
        <v>498</v>
      </c>
      <c r="C13" s="92">
        <v>5</v>
      </c>
      <c r="D13" s="92">
        <v>0</v>
      </c>
      <c r="E13" s="92"/>
      <c r="F13" s="94"/>
      <c r="G13" s="190"/>
      <c r="H13" s="249"/>
      <c r="I13" s="249"/>
      <c r="J13" s="249"/>
      <c r="K13" s="191" t="s">
        <v>842</v>
      </c>
      <c r="L13" s="191"/>
      <c r="M13" s="93"/>
      <c r="N13" s="92"/>
      <c r="O13" s="92" t="b">
        <v>0</v>
      </c>
    </row>
    <row r="14" spans="1:15">
      <c r="A14" s="119">
        <v>4.3</v>
      </c>
      <c r="B14" s="119" t="s">
        <v>499</v>
      </c>
      <c r="C14" s="120">
        <f>C15+C16+C17</f>
        <v>20</v>
      </c>
      <c r="D14" s="120">
        <v>0</v>
      </c>
      <c r="E14" s="120"/>
      <c r="F14" s="192"/>
      <c r="G14" s="193">
        <f>G15+G16+G17</f>
        <v>0</v>
      </c>
      <c r="H14" s="249"/>
      <c r="I14" s="249"/>
      <c r="J14" s="249"/>
      <c r="K14" s="191" t="s">
        <v>842</v>
      </c>
      <c r="L14" s="137"/>
      <c r="M14" s="194"/>
      <c r="N14" s="120"/>
      <c r="O14" s="120" t="b">
        <v>0</v>
      </c>
    </row>
    <row r="15" spans="1:15" ht="46.5">
      <c r="A15" s="189" t="s">
        <v>500</v>
      </c>
      <c r="B15" s="91" t="s">
        <v>501</v>
      </c>
      <c r="C15" s="92">
        <v>10</v>
      </c>
      <c r="D15" s="92">
        <v>0</v>
      </c>
      <c r="E15" s="92"/>
      <c r="F15" s="94"/>
      <c r="G15" s="190"/>
      <c r="H15" s="249"/>
      <c r="I15" s="249"/>
      <c r="J15" s="249"/>
      <c r="K15" s="191" t="s">
        <v>842</v>
      </c>
      <c r="L15" s="191"/>
      <c r="M15" s="93"/>
      <c r="N15" s="92"/>
      <c r="O15" s="92" t="b">
        <v>0</v>
      </c>
    </row>
    <row r="16" spans="1:15">
      <c r="A16" s="189" t="s">
        <v>502</v>
      </c>
      <c r="B16" s="91" t="s">
        <v>503</v>
      </c>
      <c r="C16" s="92">
        <v>5</v>
      </c>
      <c r="D16" s="92">
        <v>0</v>
      </c>
      <c r="E16" s="92"/>
      <c r="F16" s="94"/>
      <c r="G16" s="190"/>
      <c r="H16" s="249"/>
      <c r="I16" s="249"/>
      <c r="J16" s="249"/>
      <c r="K16" s="191" t="s">
        <v>842</v>
      </c>
      <c r="L16" s="191"/>
      <c r="M16" s="93"/>
      <c r="N16" s="92"/>
      <c r="O16" s="92" t="b">
        <v>0</v>
      </c>
    </row>
    <row r="17" spans="1:15" ht="116.25">
      <c r="A17" s="189" t="s">
        <v>504</v>
      </c>
      <c r="B17" s="91" t="s">
        <v>505</v>
      </c>
      <c r="C17" s="92">
        <v>5</v>
      </c>
      <c r="D17" s="92">
        <v>0</v>
      </c>
      <c r="E17" s="92"/>
      <c r="F17" s="94"/>
      <c r="G17" s="190"/>
      <c r="H17" s="249"/>
      <c r="I17" s="249"/>
      <c r="J17" s="249"/>
      <c r="K17" s="191" t="s">
        <v>842</v>
      </c>
      <c r="L17" s="191"/>
      <c r="M17" s="93"/>
      <c r="N17" s="92"/>
      <c r="O17" s="92" t="b">
        <v>0</v>
      </c>
    </row>
    <row r="18" spans="1:15">
      <c r="A18" s="119">
        <v>4.4000000000000004</v>
      </c>
      <c r="B18" s="119" t="s">
        <v>506</v>
      </c>
      <c r="C18" s="120">
        <f>C19+C20</f>
        <v>20</v>
      </c>
      <c r="D18" s="120">
        <v>0</v>
      </c>
      <c r="E18" s="120"/>
      <c r="F18" s="192"/>
      <c r="G18" s="193">
        <f>G19+G20</f>
        <v>0</v>
      </c>
      <c r="H18" s="249"/>
      <c r="I18" s="249">
        <f>I19+I20</f>
        <v>0</v>
      </c>
      <c r="J18" s="249"/>
      <c r="K18" s="137"/>
      <c r="L18" s="137"/>
      <c r="M18" s="194"/>
      <c r="N18" s="120"/>
      <c r="O18" s="120" t="b">
        <v>0</v>
      </c>
    </row>
    <row r="19" spans="1:15" ht="69.75">
      <c r="A19" s="189" t="s">
        <v>507</v>
      </c>
      <c r="B19" s="91" t="s">
        <v>508</v>
      </c>
      <c r="C19" s="92">
        <v>10</v>
      </c>
      <c r="D19" s="92">
        <v>0</v>
      </c>
      <c r="E19" s="92"/>
      <c r="F19" s="94"/>
      <c r="G19" s="190"/>
      <c r="H19" s="248"/>
      <c r="I19" s="248"/>
      <c r="J19" s="248"/>
      <c r="K19" s="191" t="s">
        <v>843</v>
      </c>
      <c r="L19" s="191"/>
      <c r="M19" s="93"/>
      <c r="N19" s="92"/>
      <c r="O19" s="92" t="b">
        <v>0</v>
      </c>
    </row>
    <row r="20" spans="1:15" ht="186.75" thickBot="1">
      <c r="A20" s="189" t="s">
        <v>509</v>
      </c>
      <c r="B20" s="91" t="s">
        <v>510</v>
      </c>
      <c r="C20" s="92">
        <v>10</v>
      </c>
      <c r="D20" s="92">
        <v>0</v>
      </c>
      <c r="E20" s="92"/>
      <c r="F20" s="94"/>
      <c r="G20" s="195"/>
      <c r="H20" s="249"/>
      <c r="I20" s="249"/>
      <c r="J20" s="249"/>
      <c r="K20" s="191"/>
      <c r="L20" s="191"/>
      <c r="M20" s="196" t="s">
        <v>511</v>
      </c>
      <c r="N20" s="92"/>
      <c r="O20" s="92" t="b">
        <v>0</v>
      </c>
    </row>
    <row r="21" spans="1:15">
      <c r="H21" s="249"/>
      <c r="I21" s="249"/>
      <c r="J21" s="249"/>
    </row>
    <row r="22" spans="1:15">
      <c r="H22" s="249"/>
      <c r="I22" s="249"/>
      <c r="J22" s="249"/>
    </row>
    <row r="23" spans="1:15">
      <c r="H23" s="249"/>
      <c r="I23" s="249"/>
      <c r="J23" s="249"/>
    </row>
    <row r="24" spans="1:15">
      <c r="H24" s="249"/>
      <c r="I24" s="249"/>
      <c r="J24" s="249"/>
    </row>
    <row r="25" spans="1:15">
      <c r="H25" s="249"/>
      <c r="I25" s="249"/>
      <c r="J25" s="249"/>
    </row>
    <row r="26" spans="1:15">
      <c r="H26" s="249"/>
      <c r="I26" s="249"/>
      <c r="J26" s="249"/>
    </row>
    <row r="27" spans="1:15">
      <c r="H27" s="249"/>
      <c r="I27" s="249"/>
      <c r="J27" s="249"/>
    </row>
    <row r="28" spans="1:15">
      <c r="H28" s="249"/>
      <c r="I28" s="249"/>
      <c r="J28" s="249"/>
    </row>
    <row r="29" spans="1:15">
      <c r="H29" s="249"/>
      <c r="I29" s="249"/>
      <c r="J29" s="249"/>
    </row>
    <row r="30" spans="1:15">
      <c r="H30" s="249"/>
      <c r="I30" s="249"/>
      <c r="J30" s="249"/>
    </row>
    <row r="31" spans="1:15">
      <c r="H31" s="249"/>
      <c r="I31" s="249"/>
      <c r="J31" s="249"/>
    </row>
    <row r="32" spans="1:15">
      <c r="H32" s="248"/>
      <c r="I32" s="248"/>
      <c r="J32" s="248"/>
    </row>
    <row r="33" spans="8:10">
      <c r="H33" s="249"/>
      <c r="I33" s="249"/>
      <c r="J33" s="249"/>
    </row>
    <row r="34" spans="8:10">
      <c r="H34" s="249"/>
      <c r="I34" s="249"/>
      <c r="J34" s="249"/>
    </row>
    <row r="35" spans="8:10">
      <c r="H35" s="249"/>
      <c r="I35" s="249"/>
      <c r="J35" s="249"/>
    </row>
    <row r="36" spans="8:10">
      <c r="H36" s="249"/>
      <c r="I36" s="249"/>
      <c r="J36" s="249"/>
    </row>
    <row r="37" spans="8:10">
      <c r="H37" s="249"/>
      <c r="I37" s="249"/>
      <c r="J37" s="249"/>
    </row>
    <row r="38" spans="8:10">
      <c r="H38" s="249"/>
      <c r="I38" s="249"/>
      <c r="J38" s="249"/>
    </row>
    <row r="39" spans="8:10">
      <c r="H39" s="248"/>
      <c r="I39" s="248"/>
      <c r="J39" s="248"/>
    </row>
    <row r="40" spans="8:10">
      <c r="H40" s="249"/>
      <c r="I40" s="249"/>
      <c r="J40" s="249"/>
    </row>
    <row r="41" spans="8:10">
      <c r="H41" s="249"/>
      <c r="I41" s="249"/>
      <c r="J41" s="249"/>
    </row>
    <row r="42" spans="8:10">
      <c r="H42" s="248"/>
      <c r="I42" s="248"/>
      <c r="J42" s="248"/>
    </row>
    <row r="43" spans="8:10">
      <c r="H43" s="249"/>
      <c r="I43" s="249"/>
      <c r="J43" s="249"/>
    </row>
    <row r="44" spans="8:10">
      <c r="H44" s="249"/>
      <c r="I44" s="249"/>
      <c r="J44" s="249"/>
    </row>
    <row r="45" spans="8:10">
      <c r="H45" s="249"/>
      <c r="I45" s="249"/>
      <c r="J45" s="249"/>
    </row>
    <row r="46" spans="8:10">
      <c r="H46" s="249"/>
      <c r="I46" s="249"/>
      <c r="J46" s="249"/>
    </row>
    <row r="47" spans="8:10">
      <c r="H47" s="249"/>
      <c r="I47" s="249"/>
      <c r="J47" s="249"/>
    </row>
    <row r="48" spans="8:10">
      <c r="H48" s="249"/>
      <c r="I48" s="249"/>
      <c r="J48" s="249"/>
    </row>
    <row r="49" spans="8:10">
      <c r="H49" s="249"/>
      <c r="I49" s="249"/>
      <c r="J49" s="249"/>
    </row>
    <row r="50" spans="8:10">
      <c r="H50" s="249"/>
      <c r="I50" s="249"/>
      <c r="J50" s="249"/>
    </row>
    <row r="51" spans="8:10">
      <c r="H51" s="249"/>
      <c r="I51" s="249"/>
      <c r="J51" s="249"/>
    </row>
    <row r="52" spans="8:10">
      <c r="H52" s="249"/>
      <c r="I52" s="249"/>
      <c r="J52" s="249"/>
    </row>
    <row r="53" spans="8:10">
      <c r="H53" s="249"/>
      <c r="I53" s="249"/>
      <c r="J53" s="249"/>
    </row>
    <row r="54" spans="8:10">
      <c r="H54" s="249"/>
      <c r="I54" s="249"/>
      <c r="J54" s="249"/>
    </row>
    <row r="55" spans="8:10">
      <c r="H55" s="249"/>
      <c r="I55" s="249"/>
      <c r="J55" s="249"/>
    </row>
    <row r="56" spans="8:10">
      <c r="H56" s="249"/>
      <c r="I56" s="249"/>
      <c r="J56" s="249"/>
    </row>
    <row r="57" spans="8:10">
      <c r="H57" s="249"/>
      <c r="I57" s="249"/>
      <c r="J57" s="249"/>
    </row>
    <row r="58" spans="8:10">
      <c r="H58" s="249"/>
      <c r="I58" s="249"/>
      <c r="J58" s="249"/>
    </row>
    <row r="59" spans="8:10">
      <c r="H59" s="249"/>
      <c r="I59" s="249"/>
      <c r="J59" s="249"/>
    </row>
    <row r="60" spans="8:10">
      <c r="H60" s="248"/>
      <c r="I60" s="248"/>
      <c r="J60" s="248"/>
    </row>
    <row r="61" spans="8:10">
      <c r="H61" s="249"/>
      <c r="I61" s="249"/>
      <c r="J61" s="249"/>
    </row>
    <row r="62" spans="8:10">
      <c r="H62" s="249"/>
      <c r="I62" s="249"/>
      <c r="J62" s="249"/>
    </row>
    <row r="63" spans="8:10">
      <c r="H63" s="249"/>
      <c r="I63" s="249"/>
      <c r="J63" s="249"/>
    </row>
    <row r="64" spans="8:10">
      <c r="H64" s="249"/>
      <c r="I64" s="249"/>
      <c r="J64" s="249"/>
    </row>
    <row r="65" spans="8:10">
      <c r="H65" s="249"/>
      <c r="I65" s="249"/>
      <c r="J65" s="249"/>
    </row>
    <row r="66" spans="8:10">
      <c r="H66" s="249"/>
      <c r="I66" s="249"/>
      <c r="J66" s="249"/>
    </row>
    <row r="67" spans="8:10">
      <c r="H67" s="249"/>
      <c r="I67" s="249"/>
      <c r="J67" s="249"/>
    </row>
    <row r="68" spans="8:10">
      <c r="H68" s="248"/>
      <c r="I68" s="248"/>
      <c r="J68" s="248"/>
    </row>
    <row r="69" spans="8:10">
      <c r="H69" s="249"/>
      <c r="I69" s="249"/>
      <c r="J69" s="249"/>
    </row>
    <row r="70" spans="8:10">
      <c r="H70" s="249"/>
      <c r="I70" s="249"/>
      <c r="J70" s="249"/>
    </row>
    <row r="71" spans="8:10">
      <c r="H71" s="249"/>
      <c r="I71" s="249"/>
      <c r="J71" s="249"/>
    </row>
    <row r="72" spans="8:10">
      <c r="H72" s="248"/>
      <c r="I72" s="248"/>
      <c r="J72" s="248"/>
    </row>
    <row r="73" spans="8:10">
      <c r="H73" s="249"/>
      <c r="I73" s="249"/>
      <c r="J73" s="249"/>
    </row>
    <row r="74" spans="8:10">
      <c r="H74" s="249"/>
      <c r="I74" s="249"/>
      <c r="J74" s="249"/>
    </row>
    <row r="75" spans="8:10">
      <c r="H75" s="249"/>
      <c r="I75" s="249"/>
      <c r="J75" s="249"/>
    </row>
    <row r="76" spans="8:10">
      <c r="H76" s="249"/>
      <c r="I76" s="249"/>
      <c r="J76" s="249"/>
    </row>
    <row r="77" spans="8:10">
      <c r="H77" s="249"/>
      <c r="I77" s="249"/>
      <c r="J77" s="249"/>
    </row>
  </sheetData>
  <autoFilter ref="A2:O2" xr:uid="{00000000-0009-0000-0000-000005000000}"/>
  <hyperlinks>
    <hyperlink ref="M20" r:id="rId1" xr:uid="{00000000-0004-0000-0500-000000000000}"/>
  </hyperlinks>
  <printOptions horizontalCentered="1" gridLines="1"/>
  <pageMargins left="0.7" right="0.7" top="0.75" bottom="0.75" header="0" footer="0"/>
  <pageSetup paperSize="9" fitToHeight="0" pageOrder="overThenDown" orientation="portrait" cellComments="atEnd"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2330A-8584-4A20-8109-98439E110BA7}">
  <dimension ref="B2:F35"/>
  <sheetViews>
    <sheetView topLeftCell="A4" zoomScaleNormal="100" workbookViewId="0">
      <selection activeCell="E21" sqref="E6:E21"/>
    </sheetView>
  </sheetViews>
  <sheetFormatPr defaultRowHeight="24" customHeight="1"/>
  <cols>
    <col min="1" max="1" width="9.140625" style="268"/>
    <col min="2" max="2" width="7.42578125" style="268" customWidth="1"/>
    <col min="3" max="3" width="77.7109375" style="268" customWidth="1"/>
    <col min="4" max="4" width="7.28515625" style="286" customWidth="1"/>
    <col min="5" max="5" width="8.28515625" style="286" customWidth="1"/>
    <col min="6" max="16384" width="9.140625" style="268"/>
  </cols>
  <sheetData>
    <row r="2" spans="2:5" ht="42.75" customHeight="1">
      <c r="B2" s="313" t="s">
        <v>0</v>
      </c>
      <c r="C2" s="314" t="s">
        <v>1</v>
      </c>
      <c r="D2" s="314" t="s">
        <v>2</v>
      </c>
      <c r="E2" s="314" t="s">
        <v>882</v>
      </c>
    </row>
    <row r="3" spans="2:5" ht="32.25" customHeight="1">
      <c r="B3" s="316" t="s">
        <v>895</v>
      </c>
      <c r="C3" s="317"/>
      <c r="D3" s="317"/>
      <c r="E3" s="318"/>
    </row>
    <row r="4" spans="2:5" ht="21" customHeight="1">
      <c r="B4" s="269" t="s">
        <v>82</v>
      </c>
      <c r="C4" s="270" t="s">
        <v>83</v>
      </c>
      <c r="D4" s="271">
        <v>5</v>
      </c>
      <c r="E4" s="271">
        <v>5</v>
      </c>
    </row>
    <row r="5" spans="2:5" ht="21" customHeight="1">
      <c r="B5" s="316" t="s">
        <v>896</v>
      </c>
      <c r="C5" s="317"/>
      <c r="D5" s="317"/>
      <c r="E5" s="318"/>
    </row>
    <row r="6" spans="2:5" ht="21" customHeight="1">
      <c r="B6" s="306" t="s">
        <v>164</v>
      </c>
      <c r="C6" s="307" t="s">
        <v>165</v>
      </c>
      <c r="D6" s="308">
        <v>5</v>
      </c>
      <c r="E6" s="308">
        <v>5</v>
      </c>
    </row>
    <row r="7" spans="2:5" ht="21" customHeight="1">
      <c r="B7" s="306" t="s">
        <v>166</v>
      </c>
      <c r="C7" s="307" t="s">
        <v>167</v>
      </c>
      <c r="D7" s="308">
        <v>5</v>
      </c>
      <c r="E7" s="308">
        <v>5</v>
      </c>
    </row>
    <row r="8" spans="2:5" ht="24" customHeight="1">
      <c r="B8" s="275" t="s">
        <v>881</v>
      </c>
      <c r="C8" s="276" t="s">
        <v>181</v>
      </c>
      <c r="D8" s="277"/>
      <c r="E8" s="277"/>
    </row>
    <row r="9" spans="2:5" ht="21.75" customHeight="1">
      <c r="B9" s="319" t="s">
        <v>182</v>
      </c>
      <c r="C9" s="304" t="s">
        <v>183</v>
      </c>
      <c r="D9" s="305">
        <v>5</v>
      </c>
      <c r="E9" s="305">
        <v>5</v>
      </c>
    </row>
    <row r="10" spans="2:5" ht="21.75" customHeight="1">
      <c r="B10" s="319" t="s">
        <v>184</v>
      </c>
      <c r="C10" s="304" t="s">
        <v>185</v>
      </c>
      <c r="D10" s="305">
        <v>5</v>
      </c>
      <c r="E10" s="305">
        <v>5</v>
      </c>
    </row>
    <row r="11" spans="2:5" ht="21.75" customHeight="1">
      <c r="B11" s="272" t="s">
        <v>210</v>
      </c>
      <c r="C11" s="273" t="s">
        <v>211</v>
      </c>
      <c r="D11" s="274">
        <v>5</v>
      </c>
      <c r="E11" s="274">
        <v>5</v>
      </c>
    </row>
    <row r="12" spans="2:5" ht="21.75" customHeight="1">
      <c r="B12" s="272" t="s">
        <v>214</v>
      </c>
      <c r="C12" s="273" t="s">
        <v>215</v>
      </c>
      <c r="D12" s="274">
        <v>5</v>
      </c>
      <c r="E12" s="274">
        <v>5</v>
      </c>
    </row>
    <row r="13" spans="2:5" ht="21.75" customHeight="1">
      <c r="B13" s="272" t="s">
        <v>253</v>
      </c>
      <c r="C13" s="273" t="s">
        <v>254</v>
      </c>
      <c r="D13" s="274">
        <v>5</v>
      </c>
      <c r="E13" s="274">
        <v>5</v>
      </c>
    </row>
    <row r="14" spans="2:5" ht="21.75" customHeight="1">
      <c r="B14" s="272" t="s">
        <v>255</v>
      </c>
      <c r="C14" s="273" t="s">
        <v>256</v>
      </c>
      <c r="D14" s="274">
        <v>5</v>
      </c>
      <c r="E14" s="274">
        <v>5</v>
      </c>
    </row>
    <row r="15" spans="2:5" ht="42" customHeight="1">
      <c r="B15" s="275" t="s">
        <v>310</v>
      </c>
      <c r="C15" s="276" t="s">
        <v>311</v>
      </c>
      <c r="D15" s="277"/>
      <c r="E15" s="277"/>
    </row>
    <row r="16" spans="2:5" ht="24" customHeight="1">
      <c r="B16" s="303" t="s">
        <v>312</v>
      </c>
      <c r="C16" s="304" t="s">
        <v>883</v>
      </c>
      <c r="D16" s="305">
        <v>5</v>
      </c>
      <c r="E16" s="305">
        <v>5</v>
      </c>
    </row>
    <row r="17" spans="2:6" ht="23.25" customHeight="1">
      <c r="B17" s="272" t="s">
        <v>318</v>
      </c>
      <c r="C17" s="273" t="s">
        <v>319</v>
      </c>
      <c r="D17" s="274">
        <v>5</v>
      </c>
      <c r="E17" s="274">
        <v>5</v>
      </c>
    </row>
    <row r="18" spans="2:6" ht="44.25" customHeight="1">
      <c r="B18" s="275" t="s">
        <v>320</v>
      </c>
      <c r="C18" s="276" t="s">
        <v>321</v>
      </c>
      <c r="D18" s="277"/>
      <c r="E18" s="277"/>
    </row>
    <row r="19" spans="2:6" ht="24" customHeight="1">
      <c r="B19" s="303" t="s">
        <v>322</v>
      </c>
      <c r="C19" s="304" t="s">
        <v>893</v>
      </c>
      <c r="D19" s="305">
        <v>5</v>
      </c>
      <c r="E19" s="305">
        <v>5</v>
      </c>
    </row>
    <row r="20" spans="2:6" ht="40.5" customHeight="1">
      <c r="B20" s="272" t="s">
        <v>328</v>
      </c>
      <c r="C20" s="273" t="s">
        <v>329</v>
      </c>
      <c r="D20" s="274">
        <v>5</v>
      </c>
      <c r="E20" s="274">
        <v>5</v>
      </c>
    </row>
    <row r="21" spans="2:6" ht="40.5" customHeight="1">
      <c r="B21" s="321"/>
      <c r="C21" s="322"/>
      <c r="D21" s="323"/>
      <c r="E21" s="323">
        <f>SUM(E6:E20)</f>
        <v>60</v>
      </c>
    </row>
    <row r="22" spans="2:6" s="320" customFormat="1" ht="40.5" customHeight="1">
      <c r="B22" s="313" t="s">
        <v>0</v>
      </c>
      <c r="C22" s="314" t="s">
        <v>1</v>
      </c>
      <c r="D22" s="314" t="s">
        <v>2</v>
      </c>
      <c r="E22" s="314" t="s">
        <v>882</v>
      </c>
    </row>
    <row r="23" spans="2:6" ht="24" customHeight="1">
      <c r="B23" s="278" t="s">
        <v>358</v>
      </c>
      <c r="C23" s="279" t="s">
        <v>359</v>
      </c>
      <c r="D23" s="280"/>
      <c r="E23" s="280"/>
    </row>
    <row r="24" spans="2:6" ht="21.75" customHeight="1">
      <c r="B24" s="281" t="s">
        <v>368</v>
      </c>
      <c r="C24" s="282" t="s">
        <v>369</v>
      </c>
      <c r="D24" s="283">
        <v>5</v>
      </c>
      <c r="E24" s="283">
        <v>5</v>
      </c>
    </row>
    <row r="25" spans="2:6" ht="63.75" customHeight="1">
      <c r="B25" s="278" t="s">
        <v>405</v>
      </c>
      <c r="C25" s="279" t="s">
        <v>406</v>
      </c>
      <c r="D25" s="284"/>
      <c r="E25" s="284"/>
    </row>
    <row r="26" spans="2:6" ht="24" customHeight="1">
      <c r="B26" s="281" t="s">
        <v>407</v>
      </c>
      <c r="C26" s="282" t="s">
        <v>408</v>
      </c>
      <c r="D26" s="283">
        <v>5</v>
      </c>
      <c r="E26" s="283">
        <v>5</v>
      </c>
    </row>
    <row r="27" spans="2:6" ht="24" customHeight="1">
      <c r="B27" s="281" t="s">
        <v>412</v>
      </c>
      <c r="C27" s="282" t="s">
        <v>413</v>
      </c>
      <c r="D27" s="283">
        <v>5</v>
      </c>
      <c r="E27" s="283">
        <v>5</v>
      </c>
    </row>
    <row r="28" spans="2:6" ht="44.25" customHeight="1">
      <c r="B28" s="281" t="s">
        <v>418</v>
      </c>
      <c r="C28" s="282" t="s">
        <v>892</v>
      </c>
      <c r="D28" s="283">
        <v>10</v>
      </c>
      <c r="E28" s="283">
        <v>10</v>
      </c>
    </row>
    <row r="29" spans="2:6" ht="20.25" customHeight="1">
      <c r="B29" s="278" t="s">
        <v>414</v>
      </c>
      <c r="C29" s="279" t="s">
        <v>415</v>
      </c>
      <c r="D29" s="284"/>
      <c r="E29" s="284"/>
    </row>
    <row r="30" spans="2:6" ht="24" customHeight="1">
      <c r="B30" s="281" t="s">
        <v>420</v>
      </c>
      <c r="C30" s="282" t="s">
        <v>421</v>
      </c>
      <c r="D30" s="283">
        <v>5</v>
      </c>
      <c r="E30" s="283">
        <v>5</v>
      </c>
    </row>
    <row r="31" spans="2:6" ht="24" customHeight="1">
      <c r="B31" s="281" t="s">
        <v>422</v>
      </c>
      <c r="C31" s="282" t="s">
        <v>884</v>
      </c>
      <c r="D31" s="283">
        <v>20</v>
      </c>
      <c r="E31" s="283">
        <v>20</v>
      </c>
    </row>
    <row r="32" spans="2:6" ht="40.5" customHeight="1">
      <c r="B32" s="309" t="s">
        <v>426</v>
      </c>
      <c r="C32" s="310" t="s">
        <v>427</v>
      </c>
      <c r="D32" s="311">
        <v>5</v>
      </c>
      <c r="E32" s="311">
        <v>5</v>
      </c>
      <c r="F32" s="312" t="s">
        <v>894</v>
      </c>
    </row>
    <row r="33" spans="2:5" ht="42.75" customHeight="1">
      <c r="B33" s="281" t="s">
        <v>434</v>
      </c>
      <c r="C33" s="282" t="s">
        <v>435</v>
      </c>
      <c r="D33" s="283"/>
      <c r="E33" s="283"/>
    </row>
    <row r="34" spans="2:5" ht="22.5" customHeight="1">
      <c r="B34" s="285" t="s">
        <v>438</v>
      </c>
      <c r="C34" s="282" t="s">
        <v>439</v>
      </c>
      <c r="D34" s="283">
        <v>5</v>
      </c>
      <c r="E34" s="283">
        <v>5</v>
      </c>
    </row>
    <row r="35" spans="2:5" ht="24" customHeight="1">
      <c r="D35" s="286">
        <f>SUM(D24:D34)</f>
        <v>60</v>
      </c>
    </row>
  </sheetData>
  <mergeCells count="2">
    <mergeCell ref="B3:E3"/>
    <mergeCell ref="B5:E5"/>
  </mergeCells>
  <pageMargins left="0.11811023622047245" right="0.11811023622047245" top="0.15748031496062992" bottom="0.15748031496062992"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4E75C-D742-422A-90B2-511D3FD11A53}">
  <dimension ref="A1:D59"/>
  <sheetViews>
    <sheetView topLeftCell="A55" workbookViewId="0">
      <selection activeCell="G41" sqref="G41"/>
    </sheetView>
  </sheetViews>
  <sheetFormatPr defaultRowHeight="71.25" customHeight="1"/>
  <cols>
    <col min="2" max="2" width="75.140625" customWidth="1"/>
  </cols>
  <sheetData>
    <row r="1" spans="1:4" s="268" customFormat="1" ht="42.75" customHeight="1">
      <c r="A1" s="313" t="s">
        <v>0</v>
      </c>
      <c r="B1" s="314" t="s">
        <v>1</v>
      </c>
      <c r="C1" s="314" t="s">
        <v>2</v>
      </c>
      <c r="D1" s="314" t="s">
        <v>882</v>
      </c>
    </row>
    <row r="2" spans="1:4" s="268" customFormat="1" ht="30" customHeight="1">
      <c r="A2" s="316" t="s">
        <v>897</v>
      </c>
      <c r="B2" s="317"/>
      <c r="C2" s="317"/>
      <c r="D2" s="318"/>
    </row>
    <row r="3" spans="1:4" ht="48" customHeight="1">
      <c r="A3" s="290" t="s">
        <v>18</v>
      </c>
      <c r="B3" s="291" t="s">
        <v>19</v>
      </c>
      <c r="C3" s="292">
        <v>5</v>
      </c>
      <c r="D3" s="292">
        <v>0</v>
      </c>
    </row>
    <row r="4" spans="1:4" ht="27" customHeight="1">
      <c r="A4" s="290" t="s">
        <v>29</v>
      </c>
      <c r="B4" s="291" t="s">
        <v>30</v>
      </c>
      <c r="C4" s="292">
        <v>3</v>
      </c>
      <c r="D4" s="292">
        <v>0</v>
      </c>
    </row>
    <row r="5" spans="1:4" ht="71.25" customHeight="1">
      <c r="A5" s="290" t="s">
        <v>75</v>
      </c>
      <c r="B5" s="291" t="s">
        <v>76</v>
      </c>
      <c r="C5" s="292">
        <v>3</v>
      </c>
      <c r="D5" s="292">
        <v>0</v>
      </c>
    </row>
    <row r="6" spans="1:4" ht="33.75" customHeight="1">
      <c r="A6" s="316" t="s">
        <v>898</v>
      </c>
      <c r="B6" s="317"/>
      <c r="C6" s="317"/>
      <c r="D6" s="318"/>
    </row>
    <row r="7" spans="1:4" ht="28.5" customHeight="1">
      <c r="A7" s="293" t="s">
        <v>172</v>
      </c>
      <c r="B7" s="294" t="s">
        <v>889</v>
      </c>
      <c r="C7" s="295">
        <v>15</v>
      </c>
      <c r="D7" s="295">
        <v>0</v>
      </c>
    </row>
    <row r="8" spans="1:4" ht="44.25" customHeight="1">
      <c r="A8" s="293" t="s">
        <v>186</v>
      </c>
      <c r="B8" s="294" t="s">
        <v>890</v>
      </c>
      <c r="C8" s="295">
        <v>5</v>
      </c>
      <c r="D8" s="295">
        <v>0</v>
      </c>
    </row>
    <row r="9" spans="1:4" ht="27.75" customHeight="1">
      <c r="A9" s="293" t="s">
        <v>244</v>
      </c>
      <c r="B9" s="294" t="s">
        <v>245</v>
      </c>
      <c r="C9" s="295">
        <v>5</v>
      </c>
      <c r="D9" s="295">
        <v>0</v>
      </c>
    </row>
    <row r="10" spans="1:4" ht="27.75" customHeight="1">
      <c r="A10" s="293" t="s">
        <v>259</v>
      </c>
      <c r="B10" s="294" t="s">
        <v>260</v>
      </c>
      <c r="C10" s="295">
        <v>5</v>
      </c>
      <c r="D10" s="295">
        <v>0</v>
      </c>
    </row>
    <row r="11" spans="1:4" ht="27.75" customHeight="1">
      <c r="A11" s="293" t="s">
        <v>269</v>
      </c>
      <c r="B11" s="294" t="s">
        <v>270</v>
      </c>
      <c r="C11" s="295">
        <v>5</v>
      </c>
      <c r="D11" s="295">
        <v>0</v>
      </c>
    </row>
    <row r="12" spans="1:4" ht="27.75" customHeight="1">
      <c r="A12" s="293" t="s">
        <v>172</v>
      </c>
      <c r="B12" s="294" t="s">
        <v>886</v>
      </c>
      <c r="C12" s="295">
        <v>15</v>
      </c>
      <c r="D12" s="296"/>
    </row>
    <row r="13" spans="1:4" ht="27.75" customHeight="1">
      <c r="A13" s="293" t="s">
        <v>178</v>
      </c>
      <c r="B13" s="294" t="s">
        <v>179</v>
      </c>
      <c r="C13" s="295">
        <v>10</v>
      </c>
      <c r="D13" s="295">
        <v>0</v>
      </c>
    </row>
    <row r="14" spans="1:4" ht="27" customHeight="1">
      <c r="A14" s="293" t="s">
        <v>210</v>
      </c>
      <c r="B14" s="294" t="s">
        <v>211</v>
      </c>
      <c r="C14" s="295">
        <v>5</v>
      </c>
      <c r="D14" s="296"/>
    </row>
    <row r="15" spans="1:4" ht="48" customHeight="1">
      <c r="A15" s="293" t="s">
        <v>214</v>
      </c>
      <c r="B15" s="294" t="s">
        <v>215</v>
      </c>
      <c r="C15" s="295">
        <v>5</v>
      </c>
      <c r="D15" s="296"/>
    </row>
    <row r="16" spans="1:4" ht="24.75" customHeight="1">
      <c r="A16" s="293" t="s">
        <v>242</v>
      </c>
      <c r="B16" s="294" t="s">
        <v>243</v>
      </c>
      <c r="C16" s="295">
        <v>10</v>
      </c>
      <c r="D16" s="295">
        <v>0</v>
      </c>
    </row>
    <row r="17" spans="1:4" ht="24.75" customHeight="1">
      <c r="A17" s="293" t="s">
        <v>244</v>
      </c>
      <c r="B17" s="294" t="s">
        <v>245</v>
      </c>
      <c r="C17" s="295">
        <v>5</v>
      </c>
      <c r="D17" s="295">
        <v>0</v>
      </c>
    </row>
    <row r="18" spans="1:4" ht="24.75" customHeight="1">
      <c r="A18" s="293" t="s">
        <v>259</v>
      </c>
      <c r="B18" s="294" t="s">
        <v>260</v>
      </c>
      <c r="C18" s="295">
        <v>5</v>
      </c>
      <c r="D18" s="295">
        <v>0</v>
      </c>
    </row>
    <row r="19" spans="1:4" ht="24" customHeight="1">
      <c r="A19" s="293" t="s">
        <v>269</v>
      </c>
      <c r="B19" s="294" t="s">
        <v>270</v>
      </c>
      <c r="C19" s="295">
        <v>5</v>
      </c>
      <c r="D19" s="295">
        <v>0</v>
      </c>
    </row>
    <row r="20" spans="1:4" ht="24" customHeight="1">
      <c r="A20" s="299" t="s">
        <v>292</v>
      </c>
      <c r="B20" s="300" t="s">
        <v>293</v>
      </c>
      <c r="C20" s="301"/>
      <c r="D20" s="301"/>
    </row>
    <row r="21" spans="1:4" ht="24" customHeight="1">
      <c r="A21" s="293" t="s">
        <v>294</v>
      </c>
      <c r="B21" s="294" t="s">
        <v>295</v>
      </c>
      <c r="C21" s="295">
        <v>5</v>
      </c>
      <c r="D21" s="295">
        <v>5</v>
      </c>
    </row>
    <row r="22" spans="1:4" ht="43.5" customHeight="1">
      <c r="A22" s="293" t="s">
        <v>296</v>
      </c>
      <c r="B22" s="294" t="s">
        <v>297</v>
      </c>
      <c r="C22" s="295">
        <v>5</v>
      </c>
      <c r="D22" s="295">
        <v>5</v>
      </c>
    </row>
    <row r="23" spans="1:4" ht="43.5" customHeight="1">
      <c r="A23" s="293" t="s">
        <v>298</v>
      </c>
      <c r="B23" s="294" t="s">
        <v>299</v>
      </c>
      <c r="C23" s="295">
        <v>5</v>
      </c>
      <c r="D23" s="295">
        <v>0</v>
      </c>
    </row>
    <row r="24" spans="1:4" ht="43.5" customHeight="1">
      <c r="A24" s="293" t="s">
        <v>300</v>
      </c>
      <c r="B24" s="294" t="s">
        <v>301</v>
      </c>
      <c r="C24" s="295">
        <v>5</v>
      </c>
      <c r="D24" s="295">
        <v>0</v>
      </c>
    </row>
    <row r="25" spans="1:4" ht="43.5" customHeight="1">
      <c r="A25" s="293" t="s">
        <v>302</v>
      </c>
      <c r="B25" s="294" t="s">
        <v>303</v>
      </c>
      <c r="C25" s="295">
        <v>5</v>
      </c>
      <c r="D25" s="295">
        <v>0</v>
      </c>
    </row>
    <row r="26" spans="1:4" ht="24.75" customHeight="1">
      <c r="A26" s="293" t="s">
        <v>304</v>
      </c>
      <c r="B26" s="294" t="s">
        <v>305</v>
      </c>
      <c r="C26" s="295">
        <v>5</v>
      </c>
      <c r="D26" s="295">
        <v>0</v>
      </c>
    </row>
    <row r="27" spans="1:4" ht="51" customHeight="1">
      <c r="A27" s="293" t="s">
        <v>330</v>
      </c>
      <c r="B27" s="294" t="s">
        <v>331</v>
      </c>
      <c r="C27" s="295">
        <v>5</v>
      </c>
      <c r="D27" s="295">
        <v>0</v>
      </c>
    </row>
    <row r="28" spans="1:4" ht="22.5" customHeight="1">
      <c r="A28" s="316" t="s">
        <v>899</v>
      </c>
      <c r="B28" s="317"/>
      <c r="C28" s="317"/>
      <c r="D28" s="318"/>
    </row>
    <row r="29" spans="1:4" ht="71.25" customHeight="1">
      <c r="A29" s="298" t="s">
        <v>440</v>
      </c>
      <c r="B29" s="294" t="s">
        <v>887</v>
      </c>
      <c r="C29" s="296"/>
      <c r="D29" s="296"/>
    </row>
    <row r="30" spans="1:4" ht="25.5" customHeight="1">
      <c r="A30" s="302" t="s">
        <v>452</v>
      </c>
      <c r="B30" s="300" t="s">
        <v>453</v>
      </c>
      <c r="C30" s="301"/>
      <c r="D30" s="301"/>
    </row>
    <row r="31" spans="1:4" ht="71.25" customHeight="1">
      <c r="A31" s="298" t="s">
        <v>454</v>
      </c>
      <c r="B31" s="294" t="s">
        <v>888</v>
      </c>
      <c r="C31" s="295">
        <v>5</v>
      </c>
      <c r="D31" s="295">
        <v>0</v>
      </c>
    </row>
    <row r="32" spans="1:4" ht="71.25" customHeight="1">
      <c r="A32" s="298" t="s">
        <v>455</v>
      </c>
      <c r="B32" s="294" t="s">
        <v>456</v>
      </c>
      <c r="C32" s="295">
        <v>5</v>
      </c>
      <c r="D32" s="295">
        <v>0</v>
      </c>
    </row>
    <row r="33" spans="1:4" ht="26.25" customHeight="1">
      <c r="A33" s="302" t="s">
        <v>457</v>
      </c>
      <c r="B33" s="300" t="s">
        <v>458</v>
      </c>
      <c r="C33" s="301"/>
      <c r="D33" s="301"/>
    </row>
    <row r="34" spans="1:4" ht="71.25" customHeight="1">
      <c r="A34" s="298" t="s">
        <v>459</v>
      </c>
      <c r="B34" s="294" t="s">
        <v>460</v>
      </c>
      <c r="C34" s="295">
        <v>10</v>
      </c>
      <c r="D34" s="295">
        <v>0</v>
      </c>
    </row>
    <row r="35" spans="1:4" ht="23.25" customHeight="1">
      <c r="A35" s="293" t="s">
        <v>461</v>
      </c>
      <c r="B35" s="294" t="s">
        <v>462</v>
      </c>
      <c r="C35" s="295">
        <v>5</v>
      </c>
      <c r="D35" s="295">
        <v>0</v>
      </c>
    </row>
    <row r="36" spans="1:4" ht="23.25" customHeight="1">
      <c r="A36" s="293" t="s">
        <v>463</v>
      </c>
      <c r="B36" s="294" t="s">
        <v>464</v>
      </c>
      <c r="C36" s="295">
        <v>10</v>
      </c>
      <c r="D36" s="295">
        <v>0</v>
      </c>
    </row>
    <row r="37" spans="1:4" ht="45.75" customHeight="1">
      <c r="A37" s="302" t="s">
        <v>465</v>
      </c>
      <c r="B37" s="300" t="s">
        <v>466</v>
      </c>
      <c r="C37" s="301"/>
      <c r="D37" s="301"/>
    </row>
    <row r="38" spans="1:4" ht="45.75" customHeight="1">
      <c r="A38" s="293" t="s">
        <v>472</v>
      </c>
      <c r="B38" s="294" t="s">
        <v>473</v>
      </c>
      <c r="C38" s="295">
        <v>10</v>
      </c>
      <c r="D38" s="295">
        <v>0</v>
      </c>
    </row>
    <row r="39" spans="1:4" ht="27" customHeight="1">
      <c r="A39" s="293" t="s">
        <v>478</v>
      </c>
      <c r="B39" s="294" t="s">
        <v>479</v>
      </c>
      <c r="C39" s="295">
        <v>10</v>
      </c>
      <c r="D39" s="295">
        <v>0</v>
      </c>
    </row>
    <row r="40" spans="1:4" ht="44.25" customHeight="1">
      <c r="A40" s="287" t="s">
        <v>480</v>
      </c>
      <c r="B40" s="288" t="s">
        <v>481</v>
      </c>
      <c r="C40" s="289">
        <v>5</v>
      </c>
      <c r="D40" s="289">
        <v>0</v>
      </c>
    </row>
    <row r="41" spans="1:4" ht="29.25" customHeight="1">
      <c r="A41" s="316" t="s">
        <v>900</v>
      </c>
      <c r="B41" s="317"/>
      <c r="C41" s="317"/>
      <c r="D41" s="318"/>
    </row>
    <row r="42" spans="1:4" ht="24.75" customHeight="1">
      <c r="A42" s="300">
        <v>4.0999999999999996</v>
      </c>
      <c r="B42" s="300" t="s">
        <v>483</v>
      </c>
      <c r="C42" s="301"/>
      <c r="D42" s="301">
        <f t="array" ref="D42:D59">IF(N42:N59=TRUE,C42:C59,0)</f>
        <v>0</v>
      </c>
    </row>
    <row r="43" spans="1:4" ht="24.75" customHeight="1">
      <c r="A43" s="294" t="s">
        <v>484</v>
      </c>
      <c r="B43" s="294" t="s">
        <v>485</v>
      </c>
      <c r="C43" s="295">
        <v>10</v>
      </c>
      <c r="D43" s="295">
        <v>0</v>
      </c>
    </row>
    <row r="44" spans="1:4" ht="24.75" customHeight="1">
      <c r="A44" s="300">
        <v>4.2</v>
      </c>
      <c r="B44" s="300" t="s">
        <v>486</v>
      </c>
      <c r="C44" s="301">
        <f>C45+C46+C47+C48+C49+C50+C51+C52</f>
        <v>50</v>
      </c>
      <c r="D44" s="301">
        <v>0</v>
      </c>
    </row>
    <row r="45" spans="1:4" ht="43.5" customHeight="1">
      <c r="A45" s="294" t="s">
        <v>487</v>
      </c>
      <c r="B45" s="294" t="s">
        <v>822</v>
      </c>
      <c r="C45" s="295">
        <v>10</v>
      </c>
      <c r="D45" s="295">
        <v>0</v>
      </c>
    </row>
    <row r="46" spans="1:4" ht="25.5" customHeight="1">
      <c r="A46" s="294" t="s">
        <v>488</v>
      </c>
      <c r="B46" s="294" t="s">
        <v>489</v>
      </c>
      <c r="C46" s="295">
        <v>10</v>
      </c>
      <c r="D46" s="295">
        <v>0</v>
      </c>
    </row>
    <row r="47" spans="1:4" ht="45.75" customHeight="1">
      <c r="A47" s="294" t="s">
        <v>490</v>
      </c>
      <c r="B47" s="294" t="s">
        <v>821</v>
      </c>
      <c r="C47" s="295">
        <v>5</v>
      </c>
      <c r="D47" s="295">
        <v>0</v>
      </c>
    </row>
    <row r="48" spans="1:4" ht="23.25" customHeight="1">
      <c r="A48" s="294" t="s">
        <v>491</v>
      </c>
      <c r="B48" s="294" t="s">
        <v>819</v>
      </c>
      <c r="C48" s="295">
        <v>5</v>
      </c>
      <c r="D48" s="295">
        <v>0</v>
      </c>
    </row>
    <row r="49" spans="1:4" ht="23.25" customHeight="1">
      <c r="A49" s="294" t="s">
        <v>492</v>
      </c>
      <c r="B49" s="294" t="s">
        <v>820</v>
      </c>
      <c r="C49" s="295">
        <v>5</v>
      </c>
      <c r="D49" s="295">
        <v>0</v>
      </c>
    </row>
    <row r="50" spans="1:4" ht="23.25" customHeight="1">
      <c r="A50" s="294" t="s">
        <v>493</v>
      </c>
      <c r="B50" s="294" t="s">
        <v>494</v>
      </c>
      <c r="C50" s="295">
        <v>5</v>
      </c>
      <c r="D50" s="295">
        <v>0</v>
      </c>
    </row>
    <row r="51" spans="1:4" ht="163.5" customHeight="1">
      <c r="A51" s="294" t="s">
        <v>495</v>
      </c>
      <c r="B51" s="294" t="s">
        <v>496</v>
      </c>
      <c r="C51" s="295">
        <v>5</v>
      </c>
      <c r="D51" s="295">
        <v>0</v>
      </c>
    </row>
    <row r="52" spans="1:4" ht="48" customHeight="1">
      <c r="A52" s="294" t="s">
        <v>497</v>
      </c>
      <c r="B52" s="294" t="s">
        <v>498</v>
      </c>
      <c r="C52" s="295">
        <v>5</v>
      </c>
      <c r="D52" s="295">
        <v>0</v>
      </c>
    </row>
    <row r="53" spans="1:4" ht="22.5" customHeight="1">
      <c r="A53" s="300">
        <v>4.3</v>
      </c>
      <c r="B53" s="300" t="s">
        <v>499</v>
      </c>
      <c r="C53" s="301"/>
      <c r="D53" s="301">
        <v>0</v>
      </c>
    </row>
    <row r="54" spans="1:4" ht="22.5" customHeight="1">
      <c r="A54" s="294" t="s">
        <v>500</v>
      </c>
      <c r="B54" s="294" t="s">
        <v>501</v>
      </c>
      <c r="C54" s="295">
        <v>10</v>
      </c>
      <c r="D54" s="295">
        <v>0</v>
      </c>
    </row>
    <row r="55" spans="1:4" ht="22.5" customHeight="1">
      <c r="A55" s="294" t="s">
        <v>502</v>
      </c>
      <c r="B55" s="294" t="s">
        <v>503</v>
      </c>
      <c r="C55" s="295">
        <v>5</v>
      </c>
      <c r="D55" s="295">
        <v>0</v>
      </c>
    </row>
    <row r="56" spans="1:4" ht="71.25" customHeight="1">
      <c r="A56" s="294" t="s">
        <v>504</v>
      </c>
      <c r="B56" s="294" t="s">
        <v>505</v>
      </c>
      <c r="C56" s="295">
        <v>5</v>
      </c>
      <c r="D56" s="295">
        <v>0</v>
      </c>
    </row>
    <row r="57" spans="1:4" ht="23.25" customHeight="1">
      <c r="A57" s="300">
        <v>4.4000000000000004</v>
      </c>
      <c r="B57" s="300" t="s">
        <v>506</v>
      </c>
      <c r="C57" s="301"/>
      <c r="D57" s="297">
        <v>0</v>
      </c>
    </row>
    <row r="58" spans="1:4" ht="46.5" customHeight="1">
      <c r="A58" s="294" t="s">
        <v>507</v>
      </c>
      <c r="B58" s="294" t="s">
        <v>508</v>
      </c>
      <c r="C58" s="295">
        <v>10</v>
      </c>
      <c r="D58" s="295">
        <v>0</v>
      </c>
    </row>
    <row r="59" spans="1:4" ht="169.5" customHeight="1">
      <c r="A59" s="294" t="s">
        <v>509</v>
      </c>
      <c r="B59" s="294" t="s">
        <v>510</v>
      </c>
      <c r="C59" s="295">
        <v>10</v>
      </c>
      <c r="D59" s="295">
        <v>0</v>
      </c>
    </row>
  </sheetData>
  <mergeCells count="4">
    <mergeCell ref="A2:D2"/>
    <mergeCell ref="A6:D6"/>
    <mergeCell ref="A28:D28"/>
    <mergeCell ref="A41:D41"/>
  </mergeCells>
  <pageMargins left="0.11811023622047245" right="0.11811023622047245" top="0.15748031496062992" bottom="0.15748031496062992"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K113"/>
  <sheetViews>
    <sheetView workbookViewId="0">
      <pane ySplit="2" topLeftCell="A3" activePane="bottomLeft" state="frozen"/>
      <selection pane="bottomLeft" activeCell="B4" sqref="B4"/>
    </sheetView>
  </sheetViews>
  <sheetFormatPr defaultColWidth="12.5703125" defaultRowHeight="15.75" customHeight="1"/>
  <cols>
    <col min="2" max="2" width="62.85546875" customWidth="1"/>
    <col min="3" max="3" width="28.28515625" hidden="1" customWidth="1"/>
    <col min="4" max="5" width="13.85546875" customWidth="1"/>
    <col min="6" max="6" width="13.85546875" hidden="1" customWidth="1"/>
    <col min="7" max="7" width="22.5703125" customWidth="1"/>
    <col min="8" max="8" width="15.42578125" customWidth="1"/>
    <col min="10" max="10" width="15.42578125" customWidth="1"/>
    <col min="11" max="11" width="18.42578125" customWidth="1"/>
  </cols>
  <sheetData>
    <row r="1" spans="1:11" ht="15.75" customHeight="1">
      <c r="A1" s="1" t="s">
        <v>0</v>
      </c>
      <c r="B1" s="10" t="s">
        <v>1</v>
      </c>
      <c r="C1" s="10" t="s">
        <v>512</v>
      </c>
      <c r="D1" s="10" t="s">
        <v>2</v>
      </c>
      <c r="E1" s="10" t="s">
        <v>3</v>
      </c>
      <c r="F1" s="10" t="s">
        <v>513</v>
      </c>
      <c r="G1" s="10" t="s">
        <v>6</v>
      </c>
      <c r="H1" s="10" t="s">
        <v>8</v>
      </c>
      <c r="I1" s="10" t="s">
        <v>2</v>
      </c>
      <c r="J1" s="11" t="s">
        <v>7</v>
      </c>
      <c r="K1" s="11" t="s">
        <v>9</v>
      </c>
    </row>
    <row r="2" spans="1:11" ht="15.75" customHeight="1">
      <c r="A2" s="12">
        <v>4</v>
      </c>
      <c r="B2" s="6" t="s">
        <v>514</v>
      </c>
      <c r="C2" s="13"/>
      <c r="D2" s="13">
        <f>D3+D45+D54+D66</f>
        <v>250</v>
      </c>
      <c r="E2" s="13">
        <f>SUM(E3:E113)</f>
        <v>113</v>
      </c>
      <c r="F2" s="13">
        <v>0</v>
      </c>
      <c r="G2" s="14"/>
      <c r="H2" s="14"/>
      <c r="I2" s="2"/>
      <c r="J2" s="15"/>
      <c r="K2" s="16"/>
    </row>
    <row r="3" spans="1:11" ht="15.75" customHeight="1">
      <c r="A3" s="17" t="s">
        <v>515</v>
      </c>
      <c r="B3" s="7" t="s">
        <v>516</v>
      </c>
      <c r="C3" s="18"/>
      <c r="D3" s="18">
        <f>D4+D5+D6+D7+D8+D9+D10+D11+D12+D13+D14+D15+D16+D17+D18+D19+D20+D21+D22+D23+D24+D25+D26+D27+D28+D29+D30+D31+D32+D33+D34+D35+D36+D37+D38+D39+D40+D41+D42+D43+D44</f>
        <v>101</v>
      </c>
      <c r="E3" s="18"/>
      <c r="F3" s="19"/>
      <c r="G3" s="7"/>
      <c r="H3" s="9"/>
      <c r="I3" s="3"/>
      <c r="J3" s="20"/>
      <c r="K3" s="16"/>
    </row>
    <row r="4" spans="1:11" ht="15.75" customHeight="1">
      <c r="A4" s="21" t="s">
        <v>484</v>
      </c>
      <c r="B4" s="4" t="s">
        <v>517</v>
      </c>
      <c r="C4" s="22"/>
      <c r="D4" s="22">
        <v>3</v>
      </c>
      <c r="E4" s="22">
        <v>3</v>
      </c>
      <c r="F4" s="23"/>
      <c r="G4" s="5" t="s">
        <v>518</v>
      </c>
      <c r="H4" s="5" t="s">
        <v>17</v>
      </c>
      <c r="I4" s="8"/>
      <c r="J4" s="24"/>
      <c r="K4" s="16"/>
    </row>
    <row r="5" spans="1:11" ht="15.75" customHeight="1">
      <c r="A5" s="21" t="s">
        <v>519</v>
      </c>
      <c r="B5" s="4" t="s">
        <v>520</v>
      </c>
      <c r="C5" s="25" t="s">
        <v>41</v>
      </c>
      <c r="D5" s="22">
        <v>2</v>
      </c>
      <c r="E5" s="22"/>
      <c r="F5" s="23"/>
      <c r="G5" s="5" t="s">
        <v>521</v>
      </c>
      <c r="H5" s="5"/>
      <c r="I5" s="8"/>
      <c r="J5" s="24"/>
      <c r="K5" s="16"/>
    </row>
    <row r="6" spans="1:11" ht="15.75" customHeight="1">
      <c r="A6" s="21" t="s">
        <v>522</v>
      </c>
      <c r="B6" s="4" t="s">
        <v>523</v>
      </c>
      <c r="C6" s="22"/>
      <c r="D6" s="22">
        <v>2</v>
      </c>
      <c r="E6" s="22"/>
      <c r="F6" s="23"/>
      <c r="G6" s="5" t="s">
        <v>524</v>
      </c>
      <c r="H6" s="5"/>
      <c r="I6" s="8"/>
      <c r="J6" s="24"/>
      <c r="K6" s="16"/>
    </row>
    <row r="7" spans="1:11" ht="15.75" customHeight="1">
      <c r="A7" s="21" t="s">
        <v>525</v>
      </c>
      <c r="B7" s="4" t="s">
        <v>526</v>
      </c>
      <c r="C7" s="22"/>
      <c r="D7" s="22">
        <v>2</v>
      </c>
      <c r="E7" s="22"/>
      <c r="F7" s="23"/>
      <c r="G7" s="5" t="s">
        <v>524</v>
      </c>
      <c r="H7" s="5"/>
      <c r="I7" s="8"/>
      <c r="J7" s="24"/>
      <c r="K7" s="16"/>
    </row>
    <row r="8" spans="1:11" ht="15.75" customHeight="1">
      <c r="A8" s="21" t="s">
        <v>527</v>
      </c>
      <c r="B8" s="4" t="s">
        <v>528</v>
      </c>
      <c r="C8" s="25" t="s">
        <v>529</v>
      </c>
      <c r="D8" s="22">
        <v>3</v>
      </c>
      <c r="E8" s="22">
        <v>3</v>
      </c>
      <c r="F8" s="23"/>
      <c r="G8" s="5" t="s">
        <v>530</v>
      </c>
      <c r="H8" s="5" t="s">
        <v>17</v>
      </c>
      <c r="I8" s="8"/>
      <c r="J8" s="24"/>
      <c r="K8" s="16"/>
    </row>
    <row r="9" spans="1:11" ht="15.75" customHeight="1">
      <c r="A9" s="21" t="s">
        <v>531</v>
      </c>
      <c r="B9" s="26" t="s">
        <v>532</v>
      </c>
      <c r="C9" s="22"/>
      <c r="D9" s="22">
        <v>3</v>
      </c>
      <c r="E9" s="22">
        <v>3</v>
      </c>
      <c r="F9" s="23"/>
      <c r="G9" s="5" t="s">
        <v>533</v>
      </c>
      <c r="H9" s="5" t="s">
        <v>17</v>
      </c>
      <c r="I9" s="8"/>
      <c r="J9" s="24"/>
      <c r="K9" s="16"/>
    </row>
    <row r="10" spans="1:11" ht="15.75" customHeight="1">
      <c r="A10" s="21" t="s">
        <v>534</v>
      </c>
      <c r="B10" s="4" t="s">
        <v>535</v>
      </c>
      <c r="C10" s="22"/>
      <c r="D10" s="22">
        <v>3</v>
      </c>
      <c r="E10" s="22">
        <v>3</v>
      </c>
      <c r="F10" s="23"/>
      <c r="G10" s="5" t="s">
        <v>533</v>
      </c>
      <c r="H10" s="5" t="s">
        <v>17</v>
      </c>
      <c r="I10" s="8"/>
      <c r="J10" s="24"/>
      <c r="K10" s="16"/>
    </row>
    <row r="11" spans="1:11" ht="15.75" customHeight="1">
      <c r="A11" s="21" t="s">
        <v>536</v>
      </c>
      <c r="B11" s="4" t="s">
        <v>537</v>
      </c>
      <c r="C11" s="25" t="s">
        <v>41</v>
      </c>
      <c r="D11" s="22">
        <v>3</v>
      </c>
      <c r="E11" s="22">
        <v>3</v>
      </c>
      <c r="F11" s="23"/>
      <c r="G11" s="5" t="s">
        <v>538</v>
      </c>
      <c r="H11" s="5" t="s">
        <v>17</v>
      </c>
      <c r="I11" s="8"/>
      <c r="J11" s="24"/>
      <c r="K11" s="16"/>
    </row>
    <row r="12" spans="1:11" ht="15.75" customHeight="1">
      <c r="A12" s="21" t="s">
        <v>539</v>
      </c>
      <c r="B12" s="4" t="s">
        <v>540</v>
      </c>
      <c r="C12" s="22"/>
      <c r="D12" s="22">
        <v>2</v>
      </c>
      <c r="E12" s="22"/>
      <c r="F12" s="23"/>
      <c r="G12" s="5" t="s">
        <v>541</v>
      </c>
      <c r="H12" s="5"/>
      <c r="I12" s="8"/>
      <c r="J12" s="24"/>
      <c r="K12" s="16"/>
    </row>
    <row r="13" spans="1:11" ht="15.75" customHeight="1">
      <c r="A13" s="21" t="s">
        <v>542</v>
      </c>
      <c r="B13" s="4" t="s">
        <v>543</v>
      </c>
      <c r="C13" s="22"/>
      <c r="D13" s="22">
        <v>2</v>
      </c>
      <c r="E13" s="22"/>
      <c r="F13" s="23"/>
      <c r="G13" s="5" t="s">
        <v>541</v>
      </c>
      <c r="H13" s="5"/>
      <c r="I13" s="8"/>
      <c r="J13" s="24"/>
      <c r="K13" s="16"/>
    </row>
    <row r="14" spans="1:11" ht="15.75" customHeight="1">
      <c r="A14" s="21" t="s">
        <v>544</v>
      </c>
      <c r="B14" s="4" t="s">
        <v>545</v>
      </c>
      <c r="C14" s="22"/>
      <c r="D14" s="22">
        <v>2</v>
      </c>
      <c r="E14" s="22"/>
      <c r="F14" s="23"/>
      <c r="G14" s="5" t="s">
        <v>546</v>
      </c>
      <c r="H14" s="5"/>
      <c r="I14" s="8"/>
      <c r="J14" s="24"/>
      <c r="K14" s="16"/>
    </row>
    <row r="15" spans="1:11" ht="15.75" customHeight="1">
      <c r="A15" s="21" t="s">
        <v>547</v>
      </c>
      <c r="B15" s="4" t="s">
        <v>548</v>
      </c>
      <c r="C15" s="22"/>
      <c r="D15" s="22">
        <v>2</v>
      </c>
      <c r="E15" s="22"/>
      <c r="F15" s="23"/>
      <c r="G15" s="5" t="s">
        <v>518</v>
      </c>
      <c r="H15" s="5"/>
      <c r="I15" s="8"/>
      <c r="J15" s="24"/>
      <c r="K15" s="16"/>
    </row>
    <row r="16" spans="1:11" ht="15.75" customHeight="1">
      <c r="A16" s="21" t="s">
        <v>549</v>
      </c>
      <c r="B16" s="4" t="s">
        <v>550</v>
      </c>
      <c r="C16" s="22"/>
      <c r="D16" s="22">
        <v>3</v>
      </c>
      <c r="E16" s="22">
        <v>3</v>
      </c>
      <c r="F16" s="23"/>
      <c r="G16" s="5" t="s">
        <v>551</v>
      </c>
      <c r="H16" s="5" t="s">
        <v>17</v>
      </c>
      <c r="I16" s="8"/>
      <c r="J16" s="24"/>
      <c r="K16" s="16"/>
    </row>
    <row r="17" spans="1:11" ht="15.75" customHeight="1">
      <c r="A17" s="21" t="s">
        <v>552</v>
      </c>
      <c r="B17" s="4" t="s">
        <v>553</v>
      </c>
      <c r="C17" s="22"/>
      <c r="D17" s="22">
        <v>3</v>
      </c>
      <c r="E17" s="22">
        <v>3</v>
      </c>
      <c r="F17" s="23"/>
      <c r="G17" s="5" t="s">
        <v>554</v>
      </c>
      <c r="H17" s="5" t="s">
        <v>17</v>
      </c>
      <c r="I17" s="8"/>
      <c r="J17" s="24"/>
      <c r="K17" s="16"/>
    </row>
    <row r="18" spans="1:11" ht="15.75" customHeight="1">
      <c r="A18" s="21" t="s">
        <v>555</v>
      </c>
      <c r="B18" s="4" t="s">
        <v>556</v>
      </c>
      <c r="C18" s="22"/>
      <c r="D18" s="22">
        <v>2</v>
      </c>
      <c r="E18" s="22"/>
      <c r="F18" s="23"/>
      <c r="G18" s="5" t="s">
        <v>557</v>
      </c>
      <c r="H18" s="5"/>
      <c r="I18" s="8"/>
      <c r="J18" s="24"/>
      <c r="K18" s="16"/>
    </row>
    <row r="19" spans="1:11" ht="15.75" customHeight="1">
      <c r="A19" s="21" t="s">
        <v>558</v>
      </c>
      <c r="B19" s="4" t="s">
        <v>559</v>
      </c>
      <c r="C19" s="22"/>
      <c r="D19" s="22">
        <v>3</v>
      </c>
      <c r="E19" s="22">
        <v>3</v>
      </c>
      <c r="F19" s="23"/>
      <c r="G19" s="5" t="s">
        <v>560</v>
      </c>
      <c r="H19" s="5" t="s">
        <v>17</v>
      </c>
      <c r="I19" s="8"/>
      <c r="J19" s="24"/>
      <c r="K19" s="16"/>
    </row>
    <row r="20" spans="1:11" ht="15.75" customHeight="1">
      <c r="A20" s="21" t="s">
        <v>561</v>
      </c>
      <c r="B20" s="4" t="s">
        <v>562</v>
      </c>
      <c r="C20" s="22"/>
      <c r="D20" s="22">
        <v>3</v>
      </c>
      <c r="E20" s="22">
        <v>3</v>
      </c>
      <c r="F20" s="23"/>
      <c r="G20" s="5" t="s">
        <v>563</v>
      </c>
      <c r="H20" s="5" t="s">
        <v>17</v>
      </c>
      <c r="I20" s="8"/>
      <c r="J20" s="24"/>
      <c r="K20" s="16"/>
    </row>
    <row r="21" spans="1:11" ht="51">
      <c r="A21" s="21" t="s">
        <v>564</v>
      </c>
      <c r="B21" s="4" t="s">
        <v>565</v>
      </c>
      <c r="C21" s="22" t="s">
        <v>566</v>
      </c>
      <c r="D21" s="22">
        <v>3</v>
      </c>
      <c r="E21" s="22">
        <v>3</v>
      </c>
      <c r="F21" s="23"/>
      <c r="G21" s="5" t="s">
        <v>567</v>
      </c>
      <c r="H21" s="5" t="s">
        <v>17</v>
      </c>
      <c r="I21" s="8"/>
      <c r="J21" s="24"/>
      <c r="K21" s="16"/>
    </row>
    <row r="22" spans="1:11" ht="25.5">
      <c r="A22" s="21" t="s">
        <v>568</v>
      </c>
      <c r="B22" s="4" t="s">
        <v>569</v>
      </c>
      <c r="C22" s="22" t="s">
        <v>41</v>
      </c>
      <c r="D22" s="22">
        <v>2</v>
      </c>
      <c r="E22" s="22"/>
      <c r="F22" s="23"/>
      <c r="G22" s="5" t="s">
        <v>570</v>
      </c>
      <c r="H22" s="5"/>
      <c r="I22" s="8"/>
      <c r="J22" s="24"/>
      <c r="K22" s="16"/>
    </row>
    <row r="23" spans="1:11" ht="38.25">
      <c r="A23" s="21" t="s">
        <v>571</v>
      </c>
      <c r="B23" s="4" t="s">
        <v>572</v>
      </c>
      <c r="C23" s="22"/>
      <c r="D23" s="22">
        <v>3</v>
      </c>
      <c r="E23" s="22">
        <v>3</v>
      </c>
      <c r="F23" s="23"/>
      <c r="G23" s="5" t="s">
        <v>573</v>
      </c>
      <c r="H23" s="5" t="s">
        <v>17</v>
      </c>
      <c r="I23" s="8"/>
      <c r="J23" s="24"/>
      <c r="K23" s="16"/>
    </row>
    <row r="24" spans="1:11" ht="25.5">
      <c r="A24" s="21" t="s">
        <v>574</v>
      </c>
      <c r="B24" s="4" t="s">
        <v>575</v>
      </c>
      <c r="C24" s="22"/>
      <c r="D24" s="22">
        <v>2</v>
      </c>
      <c r="E24" s="22"/>
      <c r="F24" s="23"/>
      <c r="G24" s="5" t="s">
        <v>576</v>
      </c>
      <c r="H24" s="5"/>
      <c r="I24" s="8"/>
      <c r="J24" s="24"/>
      <c r="K24" s="16"/>
    </row>
    <row r="25" spans="1:11" ht="51">
      <c r="A25" s="21" t="s">
        <v>577</v>
      </c>
      <c r="B25" s="4" t="s">
        <v>578</v>
      </c>
      <c r="C25" s="22"/>
      <c r="D25" s="22">
        <v>2</v>
      </c>
      <c r="E25" s="22"/>
      <c r="F25" s="23"/>
      <c r="G25" s="5" t="s">
        <v>579</v>
      </c>
      <c r="H25" s="5"/>
      <c r="I25" s="8"/>
      <c r="J25" s="24"/>
      <c r="K25" s="16"/>
    </row>
    <row r="26" spans="1:11" ht="63.75">
      <c r="A26" s="21" t="s">
        <v>580</v>
      </c>
      <c r="B26" s="4" t="s">
        <v>581</v>
      </c>
      <c r="C26" s="22"/>
      <c r="D26" s="22">
        <v>2</v>
      </c>
      <c r="E26" s="22"/>
      <c r="F26" s="23"/>
      <c r="G26" s="5" t="s">
        <v>582</v>
      </c>
      <c r="H26" s="5"/>
      <c r="I26" s="8"/>
      <c r="J26" s="24"/>
      <c r="K26" s="16"/>
    </row>
    <row r="27" spans="1:11" ht="63.75">
      <c r="A27" s="21" t="s">
        <v>583</v>
      </c>
      <c r="B27" s="4" t="s">
        <v>584</v>
      </c>
      <c r="C27" s="22"/>
      <c r="D27" s="22">
        <v>2</v>
      </c>
      <c r="E27" s="22"/>
      <c r="F27" s="23"/>
      <c r="G27" s="5" t="s">
        <v>585</v>
      </c>
      <c r="H27" s="5"/>
      <c r="I27" s="8"/>
      <c r="J27" s="24"/>
      <c r="K27" s="16"/>
    </row>
    <row r="28" spans="1:11" ht="38.25">
      <c r="A28" s="21" t="s">
        <v>586</v>
      </c>
      <c r="B28" s="4" t="s">
        <v>587</v>
      </c>
      <c r="C28" s="22"/>
      <c r="D28" s="22">
        <v>2</v>
      </c>
      <c r="E28" s="22"/>
      <c r="F28" s="23"/>
      <c r="G28" s="5" t="s">
        <v>149</v>
      </c>
      <c r="H28" s="5"/>
      <c r="I28" s="8"/>
      <c r="J28" s="24"/>
      <c r="K28" s="16"/>
    </row>
    <row r="29" spans="1:11" ht="12.75">
      <c r="A29" s="21" t="s">
        <v>588</v>
      </c>
      <c r="B29" s="4" t="s">
        <v>589</v>
      </c>
      <c r="C29" s="22"/>
      <c r="D29" s="22">
        <v>2</v>
      </c>
      <c r="E29" s="22"/>
      <c r="F29" s="23"/>
      <c r="G29" s="5"/>
      <c r="H29" s="5"/>
      <c r="I29" s="8"/>
      <c r="J29" s="24"/>
      <c r="K29" s="16"/>
    </row>
    <row r="30" spans="1:11" ht="12.75">
      <c r="A30" s="21" t="s">
        <v>590</v>
      </c>
      <c r="B30" s="4" t="s">
        <v>591</v>
      </c>
      <c r="C30" s="22"/>
      <c r="D30" s="22">
        <v>2</v>
      </c>
      <c r="E30" s="22"/>
      <c r="F30" s="23"/>
      <c r="G30" s="5"/>
      <c r="H30" s="5"/>
      <c r="I30" s="8"/>
      <c r="J30" s="24"/>
      <c r="K30" s="16"/>
    </row>
    <row r="31" spans="1:11" ht="114.75">
      <c r="A31" s="21" t="s">
        <v>592</v>
      </c>
      <c r="B31" s="4" t="s">
        <v>593</v>
      </c>
      <c r="C31" s="22"/>
      <c r="D31" s="22">
        <v>3</v>
      </c>
      <c r="E31" s="22">
        <v>3</v>
      </c>
      <c r="F31" s="23"/>
      <c r="G31" s="5" t="s">
        <v>594</v>
      </c>
      <c r="H31" s="5" t="s">
        <v>17</v>
      </c>
      <c r="I31" s="8"/>
      <c r="J31" s="24"/>
      <c r="K31" s="16"/>
    </row>
    <row r="32" spans="1:11" ht="114.75">
      <c r="A32" s="21" t="s">
        <v>595</v>
      </c>
      <c r="B32" s="4" t="s">
        <v>596</v>
      </c>
      <c r="C32" s="22"/>
      <c r="D32" s="22">
        <v>3</v>
      </c>
      <c r="E32" s="22">
        <v>3</v>
      </c>
      <c r="F32" s="23"/>
      <c r="G32" s="5"/>
      <c r="H32" s="5" t="s">
        <v>17</v>
      </c>
      <c r="I32" s="8"/>
      <c r="J32" s="24"/>
      <c r="K32" s="16"/>
    </row>
    <row r="33" spans="1:11" ht="51">
      <c r="A33" s="21" t="s">
        <v>597</v>
      </c>
      <c r="B33" s="4" t="s">
        <v>598</v>
      </c>
      <c r="C33" s="22" t="s">
        <v>41</v>
      </c>
      <c r="D33" s="22">
        <v>2</v>
      </c>
      <c r="E33" s="22"/>
      <c r="F33" s="23"/>
      <c r="G33" s="5" t="s">
        <v>599</v>
      </c>
      <c r="H33" s="5"/>
      <c r="I33" s="8"/>
      <c r="J33" s="24"/>
      <c r="K33" s="16"/>
    </row>
    <row r="34" spans="1:11" ht="38.25">
      <c r="A34" s="21" t="s">
        <v>600</v>
      </c>
      <c r="B34" s="4" t="s">
        <v>601</v>
      </c>
      <c r="C34" s="22"/>
      <c r="D34" s="22">
        <v>3</v>
      </c>
      <c r="E34" s="22">
        <v>3</v>
      </c>
      <c r="F34" s="23"/>
      <c r="G34" s="5" t="s">
        <v>602</v>
      </c>
      <c r="H34" s="5" t="s">
        <v>17</v>
      </c>
      <c r="I34" s="8"/>
      <c r="J34" s="24"/>
      <c r="K34" s="16"/>
    </row>
    <row r="35" spans="1:11" ht="25.5">
      <c r="A35" s="21" t="s">
        <v>603</v>
      </c>
      <c r="B35" s="4" t="s">
        <v>604</v>
      </c>
      <c r="C35" s="22"/>
      <c r="D35" s="22">
        <v>3</v>
      </c>
      <c r="E35" s="22">
        <v>3</v>
      </c>
      <c r="F35" s="23"/>
      <c r="G35" s="5" t="s">
        <v>605</v>
      </c>
      <c r="H35" s="5" t="s">
        <v>17</v>
      </c>
      <c r="I35" s="8"/>
      <c r="J35" s="24"/>
      <c r="K35" s="16"/>
    </row>
    <row r="36" spans="1:11" ht="89.25">
      <c r="A36" s="21" t="s">
        <v>606</v>
      </c>
      <c r="B36" s="4" t="s">
        <v>607</v>
      </c>
      <c r="C36" s="22"/>
      <c r="D36" s="22">
        <v>3</v>
      </c>
      <c r="E36" s="22">
        <v>3</v>
      </c>
      <c r="F36" s="23"/>
      <c r="G36" s="5" t="s">
        <v>608</v>
      </c>
      <c r="H36" s="5" t="s">
        <v>17</v>
      </c>
      <c r="I36" s="8"/>
      <c r="J36" s="24"/>
      <c r="K36" s="16"/>
    </row>
    <row r="37" spans="1:11" ht="51">
      <c r="A37" s="21" t="s">
        <v>609</v>
      </c>
      <c r="B37" s="4" t="s">
        <v>610</v>
      </c>
      <c r="C37" s="22"/>
      <c r="D37" s="22">
        <v>2</v>
      </c>
      <c r="E37" s="22"/>
      <c r="F37" s="23"/>
      <c r="G37" s="5" t="s">
        <v>611</v>
      </c>
      <c r="H37" s="5"/>
      <c r="I37" s="8"/>
      <c r="J37" s="24"/>
      <c r="K37" s="16"/>
    </row>
    <row r="38" spans="1:11" ht="63.75">
      <c r="A38" s="21" t="s">
        <v>612</v>
      </c>
      <c r="B38" s="4" t="s">
        <v>613</v>
      </c>
      <c r="C38" s="22"/>
      <c r="D38" s="22">
        <v>3</v>
      </c>
      <c r="E38" s="22">
        <v>3</v>
      </c>
      <c r="F38" s="23"/>
      <c r="G38" s="5" t="s">
        <v>521</v>
      </c>
      <c r="H38" s="5" t="s">
        <v>17</v>
      </c>
      <c r="I38" s="8"/>
      <c r="J38" s="24"/>
      <c r="K38" s="16"/>
    </row>
    <row r="39" spans="1:11" ht="38.25">
      <c r="A39" s="21" t="s">
        <v>614</v>
      </c>
      <c r="B39" s="4" t="s">
        <v>615</v>
      </c>
      <c r="C39" s="22"/>
      <c r="D39" s="22">
        <v>3</v>
      </c>
      <c r="E39" s="22">
        <v>3</v>
      </c>
      <c r="F39" s="23"/>
      <c r="G39" s="5" t="s">
        <v>616</v>
      </c>
      <c r="H39" s="5" t="s">
        <v>17</v>
      </c>
      <c r="I39" s="8"/>
      <c r="J39" s="24"/>
      <c r="K39" s="16"/>
    </row>
    <row r="40" spans="1:11" ht="38.25">
      <c r="A40" s="21" t="s">
        <v>617</v>
      </c>
      <c r="B40" s="4" t="s">
        <v>618</v>
      </c>
      <c r="C40" s="22"/>
      <c r="D40" s="22">
        <v>2</v>
      </c>
      <c r="E40" s="22"/>
      <c r="F40" s="23"/>
      <c r="G40" s="5" t="s">
        <v>619</v>
      </c>
      <c r="H40" s="5"/>
      <c r="I40" s="8"/>
      <c r="J40" s="24"/>
      <c r="K40" s="16"/>
    </row>
    <row r="41" spans="1:11" ht="51">
      <c r="A41" s="21" t="s">
        <v>620</v>
      </c>
      <c r="B41" s="4" t="s">
        <v>621</v>
      </c>
      <c r="C41" s="22"/>
      <c r="D41" s="22">
        <v>3</v>
      </c>
      <c r="E41" s="22">
        <v>3</v>
      </c>
      <c r="F41" s="23"/>
      <c r="G41" s="5" t="s">
        <v>622</v>
      </c>
      <c r="H41" s="5" t="s">
        <v>17</v>
      </c>
      <c r="I41" s="8"/>
      <c r="J41" s="24"/>
      <c r="K41" s="16"/>
    </row>
    <row r="42" spans="1:11" ht="25.5">
      <c r="A42" s="21" t="s">
        <v>623</v>
      </c>
      <c r="B42" s="4" t="s">
        <v>624</v>
      </c>
      <c r="C42" s="22" t="s">
        <v>41</v>
      </c>
      <c r="D42" s="22">
        <v>2</v>
      </c>
      <c r="E42" s="22"/>
      <c r="F42" s="23"/>
      <c r="G42" s="5" t="s">
        <v>625</v>
      </c>
      <c r="H42" s="5"/>
      <c r="I42" s="8"/>
      <c r="J42" s="24"/>
      <c r="K42" s="16"/>
    </row>
    <row r="43" spans="1:11" ht="38.25">
      <c r="A43" s="21" t="s">
        <v>626</v>
      </c>
      <c r="B43" s="4" t="s">
        <v>627</v>
      </c>
      <c r="C43" s="22"/>
      <c r="D43" s="22">
        <v>2</v>
      </c>
      <c r="E43" s="22"/>
      <c r="F43" s="23"/>
      <c r="G43" s="5" t="s">
        <v>628</v>
      </c>
      <c r="H43" s="5"/>
      <c r="I43" s="8"/>
      <c r="J43" s="24"/>
      <c r="K43" s="16"/>
    </row>
    <row r="44" spans="1:11" ht="25.5">
      <c r="A44" s="21" t="s">
        <v>629</v>
      </c>
      <c r="B44" s="4" t="s">
        <v>630</v>
      </c>
      <c r="C44" s="22"/>
      <c r="D44" s="22">
        <v>2</v>
      </c>
      <c r="E44" s="22"/>
      <c r="F44" s="23"/>
      <c r="G44" s="5" t="s">
        <v>631</v>
      </c>
      <c r="H44" s="5"/>
      <c r="I44" s="8"/>
      <c r="J44" s="24"/>
      <c r="K44" s="16"/>
    </row>
    <row r="45" spans="1:11" ht="15">
      <c r="A45" s="17" t="s">
        <v>632</v>
      </c>
      <c r="B45" s="7" t="s">
        <v>633</v>
      </c>
      <c r="C45" s="18"/>
      <c r="D45" s="18">
        <f>D46+D47+D48+D49+D50+D51+D52+D53</f>
        <v>19</v>
      </c>
      <c r="E45" s="18"/>
      <c r="F45" s="19"/>
      <c r="G45" s="7"/>
      <c r="H45" s="9"/>
      <c r="I45" s="3"/>
      <c r="J45" s="20"/>
      <c r="K45" s="27"/>
    </row>
    <row r="46" spans="1:11" ht="38.25">
      <c r="A46" s="21" t="s">
        <v>487</v>
      </c>
      <c r="B46" s="4" t="s">
        <v>634</v>
      </c>
      <c r="C46" s="28" t="s">
        <v>635</v>
      </c>
      <c r="D46" s="22">
        <v>3</v>
      </c>
      <c r="E46" s="22">
        <v>3</v>
      </c>
      <c r="F46" s="23"/>
      <c r="G46" s="5" t="s">
        <v>636</v>
      </c>
      <c r="H46" s="5" t="s">
        <v>17</v>
      </c>
      <c r="I46" s="8"/>
      <c r="J46" s="24"/>
      <c r="K46" s="27"/>
    </row>
    <row r="47" spans="1:11" ht="25.5">
      <c r="A47" s="21" t="s">
        <v>488</v>
      </c>
      <c r="B47" s="4" t="s">
        <v>637</v>
      </c>
      <c r="C47" s="22"/>
      <c r="D47" s="22">
        <v>3</v>
      </c>
      <c r="E47" s="22">
        <v>3</v>
      </c>
      <c r="F47" s="23"/>
      <c r="G47" s="5" t="s">
        <v>638</v>
      </c>
      <c r="H47" s="5" t="s">
        <v>17</v>
      </c>
      <c r="I47" s="8"/>
      <c r="J47" s="24"/>
      <c r="K47" s="27"/>
    </row>
    <row r="48" spans="1:11" ht="38.25">
      <c r="A48" s="21" t="s">
        <v>490</v>
      </c>
      <c r="B48" s="4" t="s">
        <v>639</v>
      </c>
      <c r="C48" s="22"/>
      <c r="D48" s="22">
        <v>3</v>
      </c>
      <c r="E48" s="22">
        <v>3</v>
      </c>
      <c r="F48" s="23"/>
      <c r="G48" s="5" t="s">
        <v>640</v>
      </c>
      <c r="H48" s="5" t="s">
        <v>17</v>
      </c>
      <c r="I48" s="8"/>
      <c r="J48" s="24"/>
      <c r="K48" s="27"/>
    </row>
    <row r="49" spans="1:11" ht="25.5">
      <c r="A49" s="21" t="s">
        <v>491</v>
      </c>
      <c r="B49" s="4" t="s">
        <v>641</v>
      </c>
      <c r="C49" s="25" t="s">
        <v>41</v>
      </c>
      <c r="D49" s="22">
        <v>2</v>
      </c>
      <c r="E49" s="22"/>
      <c r="F49" s="23"/>
      <c r="G49" s="5" t="s">
        <v>642</v>
      </c>
      <c r="H49" s="5"/>
      <c r="I49" s="8"/>
      <c r="J49" s="24"/>
      <c r="K49" s="27"/>
    </row>
    <row r="50" spans="1:11" ht="38.25">
      <c r="A50" s="21" t="s">
        <v>492</v>
      </c>
      <c r="B50" s="4" t="s">
        <v>643</v>
      </c>
      <c r="C50" s="22"/>
      <c r="D50" s="22">
        <v>2</v>
      </c>
      <c r="E50" s="22"/>
      <c r="F50" s="23"/>
      <c r="G50" s="5" t="s">
        <v>644</v>
      </c>
      <c r="H50" s="5"/>
      <c r="I50" s="8"/>
      <c r="J50" s="24"/>
      <c r="K50" s="27"/>
    </row>
    <row r="51" spans="1:11" ht="38.25">
      <c r="A51" s="21" t="s">
        <v>493</v>
      </c>
      <c r="B51" s="4" t="s">
        <v>645</v>
      </c>
      <c r="C51" s="22"/>
      <c r="D51" s="22">
        <v>2</v>
      </c>
      <c r="E51" s="22"/>
      <c r="F51" s="23"/>
      <c r="G51" s="5" t="s">
        <v>646</v>
      </c>
      <c r="H51" s="5"/>
      <c r="I51" s="8"/>
      <c r="J51" s="24"/>
      <c r="K51" s="27"/>
    </row>
    <row r="52" spans="1:11" ht="25.5">
      <c r="A52" s="21" t="s">
        <v>495</v>
      </c>
      <c r="B52" s="4" t="s">
        <v>647</v>
      </c>
      <c r="C52" s="22"/>
      <c r="D52" s="22">
        <v>2</v>
      </c>
      <c r="E52" s="22"/>
      <c r="F52" s="23"/>
      <c r="G52" s="5" t="s">
        <v>648</v>
      </c>
      <c r="H52" s="5"/>
      <c r="I52" s="8"/>
      <c r="J52" s="24"/>
      <c r="K52" s="27"/>
    </row>
    <row r="53" spans="1:11" ht="25.5">
      <c r="A53" s="21" t="s">
        <v>497</v>
      </c>
      <c r="B53" s="4" t="s">
        <v>649</v>
      </c>
      <c r="C53" s="22"/>
      <c r="D53" s="22">
        <v>2</v>
      </c>
      <c r="E53" s="22"/>
      <c r="F53" s="23"/>
      <c r="G53" s="5" t="s">
        <v>650</v>
      </c>
      <c r="H53" s="5"/>
      <c r="I53" s="8"/>
      <c r="J53" s="24"/>
      <c r="K53" s="27"/>
    </row>
    <row r="54" spans="1:11" ht="15">
      <c r="A54" s="17" t="s">
        <v>651</v>
      </c>
      <c r="B54" s="7" t="s">
        <v>652</v>
      </c>
      <c r="C54" s="18"/>
      <c r="D54" s="18">
        <f>D55+D56+D57+D58+D59+D60+D61+D62+D63+D64+D65</f>
        <v>25</v>
      </c>
      <c r="E54" s="18"/>
      <c r="F54" s="19"/>
      <c r="G54" s="7"/>
      <c r="H54" s="9"/>
      <c r="I54" s="3"/>
      <c r="J54" s="20"/>
      <c r="K54" s="27"/>
    </row>
    <row r="55" spans="1:11" ht="51">
      <c r="A55" s="21" t="s">
        <v>500</v>
      </c>
      <c r="B55" s="4" t="s">
        <v>653</v>
      </c>
      <c r="C55" s="25" t="s">
        <v>654</v>
      </c>
      <c r="D55" s="22">
        <v>2</v>
      </c>
      <c r="E55" s="22"/>
      <c r="F55" s="23"/>
      <c r="G55" s="5" t="s">
        <v>655</v>
      </c>
      <c r="H55" s="5"/>
      <c r="I55" s="8"/>
      <c r="J55" s="24"/>
      <c r="K55" s="27"/>
    </row>
    <row r="56" spans="1:11" ht="25.5">
      <c r="A56" s="21" t="s">
        <v>502</v>
      </c>
      <c r="B56" s="4" t="s">
        <v>656</v>
      </c>
      <c r="C56" s="28" t="s">
        <v>657</v>
      </c>
      <c r="D56" s="22">
        <v>3</v>
      </c>
      <c r="E56" s="22">
        <v>3</v>
      </c>
      <c r="F56" s="23"/>
      <c r="G56" s="5" t="s">
        <v>658</v>
      </c>
      <c r="H56" s="5" t="s">
        <v>17</v>
      </c>
      <c r="I56" s="8"/>
      <c r="J56" s="24"/>
      <c r="K56" s="27"/>
    </row>
    <row r="57" spans="1:11" ht="38.25">
      <c r="A57" s="21" t="s">
        <v>504</v>
      </c>
      <c r="B57" s="4" t="s">
        <v>659</v>
      </c>
      <c r="C57" s="22"/>
      <c r="D57" s="22">
        <v>2</v>
      </c>
      <c r="E57" s="22"/>
      <c r="F57" s="23"/>
      <c r="G57" s="5" t="s">
        <v>660</v>
      </c>
      <c r="H57" s="5"/>
      <c r="I57" s="8"/>
      <c r="J57" s="24"/>
      <c r="K57" s="27"/>
    </row>
    <row r="58" spans="1:11" ht="38.25">
      <c r="A58" s="21" t="s">
        <v>661</v>
      </c>
      <c r="B58" s="4" t="s">
        <v>662</v>
      </c>
      <c r="C58" s="22"/>
      <c r="D58" s="22">
        <v>2</v>
      </c>
      <c r="E58" s="22"/>
      <c r="F58" s="23"/>
      <c r="G58" s="5" t="s">
        <v>663</v>
      </c>
      <c r="H58" s="5"/>
      <c r="I58" s="8"/>
      <c r="J58" s="24"/>
      <c r="K58" s="27"/>
    </row>
    <row r="59" spans="1:11" ht="51">
      <c r="A59" s="21" t="s">
        <v>664</v>
      </c>
      <c r="B59" s="4" t="s">
        <v>665</v>
      </c>
      <c r="C59" s="22"/>
      <c r="D59" s="22">
        <v>3</v>
      </c>
      <c r="E59" s="22">
        <v>3</v>
      </c>
      <c r="F59" s="23"/>
      <c r="G59" s="5" t="s">
        <v>666</v>
      </c>
      <c r="H59" s="5" t="s">
        <v>17</v>
      </c>
      <c r="I59" s="8"/>
      <c r="J59" s="24"/>
      <c r="K59" s="27"/>
    </row>
    <row r="60" spans="1:11" ht="38.25">
      <c r="A60" s="21" t="s">
        <v>667</v>
      </c>
      <c r="B60" s="4" t="s">
        <v>668</v>
      </c>
      <c r="C60" s="22"/>
      <c r="D60" s="22">
        <v>2</v>
      </c>
      <c r="E60" s="22"/>
      <c r="F60" s="23"/>
      <c r="G60" s="5" t="s">
        <v>669</v>
      </c>
      <c r="H60" s="5"/>
      <c r="I60" s="8"/>
      <c r="J60" s="24"/>
      <c r="K60" s="27"/>
    </row>
    <row r="61" spans="1:11" ht="25.5">
      <c r="A61" s="21" t="s">
        <v>670</v>
      </c>
      <c r="B61" s="4" t="s">
        <v>671</v>
      </c>
      <c r="C61" s="22"/>
      <c r="D61" s="22">
        <v>2</v>
      </c>
      <c r="E61" s="22"/>
      <c r="F61" s="23"/>
      <c r="G61" s="5" t="s">
        <v>672</v>
      </c>
      <c r="H61" s="5"/>
      <c r="I61" s="8"/>
      <c r="J61" s="24"/>
      <c r="K61" s="27"/>
    </row>
    <row r="62" spans="1:11" ht="38.25">
      <c r="A62" s="21" t="s">
        <v>673</v>
      </c>
      <c r="B62" s="4" t="s">
        <v>674</v>
      </c>
      <c r="C62" s="22"/>
      <c r="D62" s="22">
        <v>2</v>
      </c>
      <c r="E62" s="22"/>
      <c r="F62" s="23"/>
      <c r="G62" s="5" t="s">
        <v>16</v>
      </c>
      <c r="H62" s="5"/>
      <c r="I62" s="8"/>
      <c r="J62" s="24"/>
      <c r="K62" s="27"/>
    </row>
    <row r="63" spans="1:11" ht="25.5">
      <c r="A63" s="21" t="s">
        <v>675</v>
      </c>
      <c r="B63" s="4" t="s">
        <v>676</v>
      </c>
      <c r="C63" s="22"/>
      <c r="D63" s="22">
        <v>2</v>
      </c>
      <c r="E63" s="22"/>
      <c r="F63" s="23"/>
      <c r="G63" s="5" t="s">
        <v>677</v>
      </c>
      <c r="H63" s="5"/>
      <c r="I63" s="8"/>
      <c r="J63" s="24"/>
      <c r="K63" s="27"/>
    </row>
    <row r="64" spans="1:11" ht="25.5">
      <c r="A64" s="21" t="s">
        <v>678</v>
      </c>
      <c r="B64" s="4" t="s">
        <v>679</v>
      </c>
      <c r="C64" s="25" t="s">
        <v>41</v>
      </c>
      <c r="D64" s="22">
        <v>3</v>
      </c>
      <c r="E64" s="22">
        <v>3</v>
      </c>
      <c r="F64" s="23"/>
      <c r="G64" s="5" t="s">
        <v>680</v>
      </c>
      <c r="H64" s="5" t="s">
        <v>17</v>
      </c>
      <c r="I64" s="8"/>
      <c r="J64" s="24"/>
      <c r="K64" s="27"/>
    </row>
    <row r="65" spans="1:11" ht="38.25">
      <c r="A65" s="21" t="s">
        <v>681</v>
      </c>
      <c r="B65" s="4" t="s">
        <v>682</v>
      </c>
      <c r="C65" s="22"/>
      <c r="D65" s="22">
        <v>2</v>
      </c>
      <c r="E65" s="22"/>
      <c r="F65" s="23"/>
      <c r="G65" s="5" t="s">
        <v>683</v>
      </c>
      <c r="H65" s="5"/>
      <c r="I65" s="8"/>
      <c r="J65" s="24"/>
      <c r="K65" s="27"/>
    </row>
    <row r="66" spans="1:11" ht="15">
      <c r="A66" s="17" t="s">
        <v>684</v>
      </c>
      <c r="B66" s="7" t="s">
        <v>685</v>
      </c>
      <c r="C66" s="18"/>
      <c r="D66" s="18">
        <f>D67+D68+D69+D70+D71+D72+D73+D74+D75+D76+D77+D78+D79+D80+D81+D82+D83+D84+D85+D86+D87+D88+D89+D90+D91+D92+D93+D94+D95+D96+D97+D98+D99+D100+D101+D102+D103+D104+D105+D106+D107+D108+D109+D110+D111+D112+D113</f>
        <v>105</v>
      </c>
      <c r="E66" s="18"/>
      <c r="F66" s="19"/>
      <c r="G66" s="7"/>
      <c r="H66" s="9"/>
      <c r="I66" s="3"/>
      <c r="J66" s="20"/>
      <c r="K66" s="27"/>
    </row>
    <row r="67" spans="1:11" ht="25.5">
      <c r="A67" s="21" t="s">
        <v>507</v>
      </c>
      <c r="B67" s="4" t="s">
        <v>686</v>
      </c>
      <c r="C67" s="25" t="s">
        <v>41</v>
      </c>
      <c r="D67" s="22">
        <v>2</v>
      </c>
      <c r="E67" s="22"/>
      <c r="F67" s="23"/>
      <c r="G67" s="5" t="s">
        <v>687</v>
      </c>
      <c r="H67" s="5"/>
      <c r="I67" s="8"/>
      <c r="J67" s="24"/>
      <c r="K67" s="27"/>
    </row>
    <row r="68" spans="1:11" ht="38.25">
      <c r="A68" s="21" t="s">
        <v>509</v>
      </c>
      <c r="B68" s="4" t="s">
        <v>688</v>
      </c>
      <c r="C68" s="25" t="s">
        <v>689</v>
      </c>
      <c r="D68" s="22">
        <v>2</v>
      </c>
      <c r="E68" s="22"/>
      <c r="F68" s="23"/>
      <c r="G68" s="5" t="s">
        <v>690</v>
      </c>
      <c r="H68" s="5"/>
      <c r="I68" s="8"/>
      <c r="J68" s="24"/>
      <c r="K68" s="27"/>
    </row>
    <row r="69" spans="1:11" ht="25.5">
      <c r="A69" s="21" t="s">
        <v>691</v>
      </c>
      <c r="B69" s="4" t="s">
        <v>692</v>
      </c>
      <c r="C69" s="28" t="s">
        <v>693</v>
      </c>
      <c r="D69" s="22">
        <v>2</v>
      </c>
      <c r="E69" s="22"/>
      <c r="F69" s="23"/>
      <c r="G69" s="5" t="s">
        <v>694</v>
      </c>
      <c r="H69" s="5"/>
      <c r="I69" s="8"/>
      <c r="J69" s="24"/>
      <c r="K69" s="27"/>
    </row>
    <row r="70" spans="1:11" ht="25.5">
      <c r="A70" s="21" t="s">
        <v>695</v>
      </c>
      <c r="B70" s="4" t="s">
        <v>696</v>
      </c>
      <c r="C70" s="25" t="s">
        <v>697</v>
      </c>
      <c r="D70" s="22">
        <v>2</v>
      </c>
      <c r="E70" s="22"/>
      <c r="F70" s="23"/>
      <c r="G70" s="5"/>
      <c r="H70" s="5"/>
      <c r="I70" s="8"/>
      <c r="J70" s="24"/>
      <c r="K70" s="27"/>
    </row>
    <row r="71" spans="1:11" ht="38.25">
      <c r="A71" s="21" t="s">
        <v>698</v>
      </c>
      <c r="B71" s="4" t="s">
        <v>699</v>
      </c>
      <c r="C71" s="25" t="s">
        <v>700</v>
      </c>
      <c r="D71" s="22">
        <v>3</v>
      </c>
      <c r="E71" s="22">
        <v>3</v>
      </c>
      <c r="F71" s="23"/>
      <c r="G71" s="5" t="s">
        <v>701</v>
      </c>
      <c r="H71" s="5" t="s">
        <v>17</v>
      </c>
      <c r="I71" s="8"/>
      <c r="J71" s="24"/>
      <c r="K71" s="27"/>
    </row>
    <row r="72" spans="1:11" ht="51">
      <c r="A72" s="21" t="s">
        <v>702</v>
      </c>
      <c r="B72" s="4" t="s">
        <v>703</v>
      </c>
      <c r="C72" s="22"/>
      <c r="D72" s="22">
        <v>3</v>
      </c>
      <c r="E72" s="22">
        <v>3</v>
      </c>
      <c r="F72" s="23"/>
      <c r="G72" s="5" t="s">
        <v>704</v>
      </c>
      <c r="H72" s="5" t="s">
        <v>17</v>
      </c>
      <c r="I72" s="8"/>
      <c r="J72" s="24"/>
      <c r="K72" s="27"/>
    </row>
    <row r="73" spans="1:11" ht="38.25">
      <c r="A73" s="21" t="s">
        <v>705</v>
      </c>
      <c r="B73" s="4" t="s">
        <v>706</v>
      </c>
      <c r="C73" s="25" t="s">
        <v>707</v>
      </c>
      <c r="D73" s="22">
        <v>2</v>
      </c>
      <c r="E73" s="22"/>
      <c r="F73" s="23"/>
      <c r="G73" s="5" t="s">
        <v>708</v>
      </c>
      <c r="H73" s="5"/>
      <c r="I73" s="8"/>
      <c r="J73" s="24"/>
      <c r="K73" s="27"/>
    </row>
    <row r="74" spans="1:11" ht="25.5">
      <c r="A74" s="21" t="s">
        <v>709</v>
      </c>
      <c r="B74" s="4" t="s">
        <v>710</v>
      </c>
      <c r="C74" s="22"/>
      <c r="D74" s="22">
        <v>2</v>
      </c>
      <c r="E74" s="22"/>
      <c r="F74" s="23"/>
      <c r="G74" s="5" t="s">
        <v>134</v>
      </c>
      <c r="H74" s="5"/>
      <c r="I74" s="8"/>
      <c r="J74" s="24"/>
      <c r="K74" s="27"/>
    </row>
    <row r="75" spans="1:11" ht="38.25">
      <c r="A75" s="21" t="s">
        <v>711</v>
      </c>
      <c r="B75" s="4" t="s">
        <v>712</v>
      </c>
      <c r="C75" s="25" t="s">
        <v>707</v>
      </c>
      <c r="D75" s="22">
        <v>2</v>
      </c>
      <c r="E75" s="22"/>
      <c r="F75" s="23"/>
      <c r="G75" s="5" t="s">
        <v>713</v>
      </c>
      <c r="H75" s="5"/>
      <c r="I75" s="8"/>
      <c r="J75" s="24"/>
      <c r="K75" s="27"/>
    </row>
    <row r="76" spans="1:11" ht="38.25">
      <c r="A76" s="21" t="s">
        <v>714</v>
      </c>
      <c r="B76" s="4" t="s">
        <v>715</v>
      </c>
      <c r="C76" s="25" t="s">
        <v>716</v>
      </c>
      <c r="D76" s="22">
        <v>2</v>
      </c>
      <c r="E76" s="22"/>
      <c r="F76" s="23"/>
      <c r="G76" s="5" t="s">
        <v>717</v>
      </c>
      <c r="H76" s="5"/>
      <c r="I76" s="8"/>
      <c r="J76" s="24"/>
      <c r="K76" s="27"/>
    </row>
    <row r="77" spans="1:11" ht="63.75">
      <c r="A77" s="21" t="s">
        <v>718</v>
      </c>
      <c r="B77" s="4" t="s">
        <v>719</v>
      </c>
      <c r="C77" s="28" t="s">
        <v>720</v>
      </c>
      <c r="D77" s="22">
        <v>3</v>
      </c>
      <c r="E77" s="22">
        <v>3</v>
      </c>
      <c r="F77" s="23"/>
      <c r="G77" s="5" t="s">
        <v>721</v>
      </c>
      <c r="H77" s="5" t="s">
        <v>17</v>
      </c>
      <c r="I77" s="8"/>
      <c r="J77" s="24"/>
      <c r="K77" s="27"/>
    </row>
    <row r="78" spans="1:11" ht="25.5">
      <c r="A78" s="21" t="s">
        <v>722</v>
      </c>
      <c r="B78" s="4" t="s">
        <v>723</v>
      </c>
      <c r="C78" s="22"/>
      <c r="D78" s="22">
        <v>2</v>
      </c>
      <c r="E78" s="22">
        <v>2</v>
      </c>
      <c r="F78" s="23"/>
      <c r="G78" s="5" t="s">
        <v>724</v>
      </c>
      <c r="H78" s="5" t="s">
        <v>17</v>
      </c>
      <c r="I78" s="8"/>
      <c r="J78" s="24"/>
      <c r="K78" s="27"/>
    </row>
    <row r="79" spans="1:11" ht="25.5">
      <c r="A79" s="21" t="s">
        <v>725</v>
      </c>
      <c r="B79" s="4" t="s">
        <v>726</v>
      </c>
      <c r="C79" s="22"/>
      <c r="D79" s="22">
        <v>2</v>
      </c>
      <c r="E79" s="22"/>
      <c r="F79" s="23"/>
      <c r="G79" s="5" t="s">
        <v>727</v>
      </c>
      <c r="H79" s="5"/>
      <c r="I79" s="8"/>
      <c r="J79" s="24"/>
      <c r="K79" s="27"/>
    </row>
    <row r="80" spans="1:11" ht="38.25">
      <c r="A80" s="21" t="s">
        <v>728</v>
      </c>
      <c r="B80" s="4" t="s">
        <v>729</v>
      </c>
      <c r="C80" s="22"/>
      <c r="D80" s="22">
        <v>2</v>
      </c>
      <c r="E80" s="22"/>
      <c r="F80" s="23"/>
      <c r="G80" s="5" t="s">
        <v>730</v>
      </c>
      <c r="H80" s="5"/>
      <c r="I80" s="8"/>
      <c r="J80" s="24"/>
      <c r="K80" s="27"/>
    </row>
    <row r="81" spans="1:11" ht="25.5">
      <c r="A81" s="21" t="s">
        <v>731</v>
      </c>
      <c r="B81" s="4" t="s">
        <v>732</v>
      </c>
      <c r="C81" s="22"/>
      <c r="D81" s="22">
        <v>3</v>
      </c>
      <c r="E81" s="22">
        <v>3</v>
      </c>
      <c r="F81" s="23"/>
      <c r="G81" s="5" t="s">
        <v>733</v>
      </c>
      <c r="H81" s="5" t="s">
        <v>17</v>
      </c>
      <c r="I81" s="8"/>
      <c r="J81" s="24"/>
      <c r="K81" s="27"/>
    </row>
    <row r="82" spans="1:11" ht="25.5">
      <c r="A82" s="21" t="s">
        <v>734</v>
      </c>
      <c r="B82" s="4" t="s">
        <v>735</v>
      </c>
      <c r="C82" s="25" t="s">
        <v>697</v>
      </c>
      <c r="D82" s="22">
        <v>2</v>
      </c>
      <c r="E82" s="22"/>
      <c r="F82" s="23"/>
      <c r="G82" s="5" t="s">
        <v>736</v>
      </c>
      <c r="H82" s="5"/>
      <c r="I82" s="8"/>
      <c r="J82" s="24"/>
      <c r="K82" s="27"/>
    </row>
    <row r="83" spans="1:11" ht="25.5">
      <c r="A83" s="21" t="s">
        <v>737</v>
      </c>
      <c r="B83" s="4" t="s">
        <v>738</v>
      </c>
      <c r="C83" s="22"/>
      <c r="D83" s="22">
        <v>2</v>
      </c>
      <c r="E83" s="22"/>
      <c r="F83" s="23"/>
      <c r="G83" s="5" t="s">
        <v>739</v>
      </c>
      <c r="H83" s="5"/>
      <c r="I83" s="8"/>
      <c r="J83" s="24"/>
      <c r="K83" s="27"/>
    </row>
    <row r="84" spans="1:11" ht="89.25">
      <c r="A84" s="21" t="s">
        <v>740</v>
      </c>
      <c r="B84" s="4" t="s">
        <v>741</v>
      </c>
      <c r="C84" s="28" t="s">
        <v>742</v>
      </c>
      <c r="D84" s="22">
        <v>2</v>
      </c>
      <c r="E84" s="22"/>
      <c r="F84" s="23"/>
      <c r="G84" s="5" t="s">
        <v>743</v>
      </c>
      <c r="H84" s="5"/>
      <c r="I84" s="8"/>
      <c r="J84" s="24"/>
      <c r="K84" s="27"/>
    </row>
    <row r="85" spans="1:11" ht="51">
      <c r="A85" s="21" t="s">
        <v>744</v>
      </c>
      <c r="B85" s="4" t="s">
        <v>745</v>
      </c>
      <c r="C85" s="28" t="s">
        <v>742</v>
      </c>
      <c r="D85" s="22">
        <v>2</v>
      </c>
      <c r="E85" s="22"/>
      <c r="F85" s="23"/>
      <c r="G85" s="5" t="s">
        <v>746</v>
      </c>
      <c r="H85" s="5"/>
      <c r="I85" s="8"/>
      <c r="J85" s="24"/>
      <c r="K85" s="27"/>
    </row>
    <row r="86" spans="1:11" ht="25.5">
      <c r="A86" s="21" t="s">
        <v>747</v>
      </c>
      <c r="B86" s="4" t="s">
        <v>748</v>
      </c>
      <c r="C86" s="22"/>
      <c r="D86" s="22">
        <v>2</v>
      </c>
      <c r="E86" s="22"/>
      <c r="F86" s="23"/>
      <c r="G86" s="5" t="s">
        <v>749</v>
      </c>
      <c r="H86" s="5"/>
      <c r="I86" s="8"/>
      <c r="J86" s="24"/>
      <c r="K86" s="27"/>
    </row>
    <row r="87" spans="1:11" ht="25.5">
      <c r="A87" s="21" t="s">
        <v>750</v>
      </c>
      <c r="B87" s="4" t="s">
        <v>751</v>
      </c>
      <c r="C87" s="22"/>
      <c r="D87" s="22">
        <v>2</v>
      </c>
      <c r="E87" s="22">
        <v>2</v>
      </c>
      <c r="F87" s="23"/>
      <c r="G87" s="5"/>
      <c r="H87" s="5" t="s">
        <v>17</v>
      </c>
      <c r="I87" s="8"/>
      <c r="J87" s="24"/>
      <c r="K87" s="27"/>
    </row>
    <row r="88" spans="1:11" ht="25.5">
      <c r="A88" s="21" t="s">
        <v>752</v>
      </c>
      <c r="B88" s="4" t="s">
        <v>753</v>
      </c>
      <c r="C88" s="22"/>
      <c r="D88" s="22">
        <v>2</v>
      </c>
      <c r="E88" s="22"/>
      <c r="F88" s="23"/>
      <c r="G88" s="5" t="s">
        <v>754</v>
      </c>
      <c r="H88" s="5"/>
      <c r="I88" s="8"/>
      <c r="J88" s="24"/>
      <c r="K88" s="27"/>
    </row>
    <row r="89" spans="1:11" ht="25.5">
      <c r="A89" s="21" t="s">
        <v>755</v>
      </c>
      <c r="B89" s="4" t="s">
        <v>756</v>
      </c>
      <c r="C89" s="28" t="s">
        <v>757</v>
      </c>
      <c r="D89" s="22">
        <v>2</v>
      </c>
      <c r="E89" s="22"/>
      <c r="F89" s="23"/>
      <c r="G89" s="5" t="s">
        <v>690</v>
      </c>
      <c r="H89" s="5"/>
      <c r="I89" s="8"/>
      <c r="J89" s="24"/>
      <c r="K89" s="27"/>
    </row>
    <row r="90" spans="1:11" ht="25.5">
      <c r="A90" s="21" t="s">
        <v>758</v>
      </c>
      <c r="B90" s="4" t="s">
        <v>759</v>
      </c>
      <c r="C90" s="28" t="s">
        <v>742</v>
      </c>
      <c r="D90" s="22">
        <v>2</v>
      </c>
      <c r="E90" s="22"/>
      <c r="F90" s="23"/>
      <c r="G90" s="5" t="s">
        <v>760</v>
      </c>
      <c r="H90" s="5"/>
      <c r="I90" s="8"/>
      <c r="J90" s="24"/>
      <c r="K90" s="27"/>
    </row>
    <row r="91" spans="1:11" ht="25.5">
      <c r="A91" s="21" t="s">
        <v>761</v>
      </c>
      <c r="B91" s="4" t="s">
        <v>762</v>
      </c>
      <c r="C91" s="22"/>
      <c r="D91" s="22">
        <v>2</v>
      </c>
      <c r="E91" s="22"/>
      <c r="F91" s="23"/>
      <c r="G91" s="5" t="s">
        <v>763</v>
      </c>
      <c r="H91" s="5"/>
      <c r="I91" s="8"/>
      <c r="J91" s="24"/>
      <c r="K91" s="27"/>
    </row>
    <row r="92" spans="1:11" ht="25.5">
      <c r="A92" s="21" t="s">
        <v>764</v>
      </c>
      <c r="B92" s="4" t="s">
        <v>765</v>
      </c>
      <c r="C92" s="22"/>
      <c r="D92" s="22">
        <v>2</v>
      </c>
      <c r="E92" s="22"/>
      <c r="F92" s="23"/>
      <c r="G92" s="5" t="s">
        <v>766</v>
      </c>
      <c r="H92" s="5"/>
      <c r="I92" s="8"/>
      <c r="J92" s="24"/>
      <c r="K92" s="27"/>
    </row>
    <row r="93" spans="1:11" ht="38.25">
      <c r="A93" s="21" t="s">
        <v>767</v>
      </c>
      <c r="B93" s="4" t="s">
        <v>768</v>
      </c>
      <c r="C93" s="28" t="s">
        <v>742</v>
      </c>
      <c r="D93" s="22">
        <v>2</v>
      </c>
      <c r="E93" s="22"/>
      <c r="F93" s="23"/>
      <c r="G93" s="5" t="s">
        <v>769</v>
      </c>
      <c r="H93" s="5"/>
      <c r="I93" s="8"/>
      <c r="J93" s="24"/>
      <c r="K93" s="27"/>
    </row>
    <row r="94" spans="1:11" ht="15">
      <c r="A94" s="21" t="s">
        <v>770</v>
      </c>
      <c r="B94" s="4" t="s">
        <v>771</v>
      </c>
      <c r="C94" s="22"/>
      <c r="D94" s="22">
        <v>2</v>
      </c>
      <c r="E94" s="22"/>
      <c r="F94" s="23"/>
      <c r="G94" s="5"/>
      <c r="H94" s="5"/>
      <c r="I94" s="8"/>
      <c r="J94" s="24"/>
      <c r="K94" s="27"/>
    </row>
    <row r="95" spans="1:11" ht="25.5">
      <c r="A95" s="21" t="s">
        <v>772</v>
      </c>
      <c r="B95" s="4" t="s">
        <v>773</v>
      </c>
      <c r="C95" s="22"/>
      <c r="D95" s="22">
        <v>3</v>
      </c>
      <c r="E95" s="22">
        <v>3</v>
      </c>
      <c r="F95" s="23"/>
      <c r="G95" s="5"/>
      <c r="H95" s="5" t="s">
        <v>17</v>
      </c>
      <c r="I95" s="8"/>
      <c r="J95" s="24"/>
      <c r="K95" s="27"/>
    </row>
    <row r="96" spans="1:11" ht="25.5">
      <c r="A96" s="21" t="s">
        <v>774</v>
      </c>
      <c r="B96" s="4" t="s">
        <v>775</v>
      </c>
      <c r="C96" s="22"/>
      <c r="D96" s="22">
        <v>2</v>
      </c>
      <c r="E96" s="22"/>
      <c r="F96" s="23"/>
      <c r="G96" s="5"/>
      <c r="H96" s="5"/>
      <c r="I96" s="8"/>
      <c r="J96" s="24"/>
      <c r="K96" s="27"/>
    </row>
    <row r="97" spans="1:11" ht="15">
      <c r="A97" s="21" t="s">
        <v>776</v>
      </c>
      <c r="B97" s="4" t="s">
        <v>777</v>
      </c>
      <c r="C97" s="22"/>
      <c r="D97" s="22">
        <v>2</v>
      </c>
      <c r="E97" s="22"/>
      <c r="F97" s="23"/>
      <c r="G97" s="5"/>
      <c r="H97" s="5"/>
      <c r="I97" s="8"/>
      <c r="J97" s="24"/>
      <c r="K97" s="27"/>
    </row>
    <row r="98" spans="1:11" ht="25.5">
      <c r="A98" s="21" t="s">
        <v>778</v>
      </c>
      <c r="B98" s="4" t="s">
        <v>779</v>
      </c>
      <c r="C98" s="22"/>
      <c r="D98" s="22">
        <v>2</v>
      </c>
      <c r="E98" s="22"/>
      <c r="F98" s="23"/>
      <c r="G98" s="5"/>
      <c r="H98" s="5"/>
      <c r="I98" s="8"/>
      <c r="J98" s="24"/>
      <c r="K98" s="27"/>
    </row>
    <row r="99" spans="1:11" ht="15">
      <c r="A99" s="21" t="s">
        <v>780</v>
      </c>
      <c r="B99" s="4" t="s">
        <v>781</v>
      </c>
      <c r="C99" s="22"/>
      <c r="D99" s="22">
        <v>2</v>
      </c>
      <c r="E99" s="22"/>
      <c r="F99" s="23"/>
      <c r="G99" s="5"/>
      <c r="H99" s="5"/>
      <c r="I99" s="8"/>
      <c r="J99" s="24"/>
      <c r="K99" s="27"/>
    </row>
    <row r="100" spans="1:11" ht="51">
      <c r="A100" s="21" t="s">
        <v>782</v>
      </c>
      <c r="B100" s="4" t="s">
        <v>783</v>
      </c>
      <c r="C100" s="22"/>
      <c r="D100" s="22">
        <v>3</v>
      </c>
      <c r="E100" s="22">
        <v>3</v>
      </c>
      <c r="F100" s="23"/>
      <c r="G100" s="5"/>
      <c r="H100" s="5" t="s">
        <v>17</v>
      </c>
      <c r="I100" s="8"/>
      <c r="J100" s="24"/>
      <c r="K100" s="27"/>
    </row>
    <row r="101" spans="1:11" ht="25.5">
      <c r="A101" s="21" t="s">
        <v>784</v>
      </c>
      <c r="B101" s="4" t="s">
        <v>785</v>
      </c>
      <c r="C101" s="22"/>
      <c r="D101" s="22">
        <v>3</v>
      </c>
      <c r="E101" s="22">
        <v>3</v>
      </c>
      <c r="F101" s="23"/>
      <c r="G101" s="5"/>
      <c r="H101" s="5" t="s">
        <v>17</v>
      </c>
      <c r="I101" s="8"/>
      <c r="J101" s="24"/>
      <c r="K101" s="27"/>
    </row>
    <row r="102" spans="1:11" ht="25.5">
      <c r="A102" s="21" t="s">
        <v>786</v>
      </c>
      <c r="B102" s="4" t="s">
        <v>787</v>
      </c>
      <c r="C102" s="22"/>
      <c r="D102" s="22">
        <v>3</v>
      </c>
      <c r="E102" s="22">
        <v>3</v>
      </c>
      <c r="F102" s="23"/>
      <c r="G102" s="5"/>
      <c r="H102" s="5" t="s">
        <v>17</v>
      </c>
      <c r="I102" s="8"/>
      <c r="J102" s="24"/>
      <c r="K102" s="27"/>
    </row>
    <row r="103" spans="1:11" ht="25.5">
      <c r="A103" s="21" t="s">
        <v>788</v>
      </c>
      <c r="B103" s="4" t="s">
        <v>789</v>
      </c>
      <c r="C103" s="22"/>
      <c r="D103" s="22">
        <v>3</v>
      </c>
      <c r="E103" s="22">
        <v>3</v>
      </c>
      <c r="F103" s="23"/>
      <c r="G103" s="5"/>
      <c r="H103" s="5" t="s">
        <v>17</v>
      </c>
      <c r="I103" s="8"/>
      <c r="J103" s="24"/>
      <c r="K103" s="27"/>
    </row>
    <row r="104" spans="1:11" ht="25.5">
      <c r="A104" s="21" t="s">
        <v>790</v>
      </c>
      <c r="B104" s="4" t="s">
        <v>791</v>
      </c>
      <c r="C104" s="22"/>
      <c r="D104" s="22">
        <v>3</v>
      </c>
      <c r="E104" s="22">
        <v>3</v>
      </c>
      <c r="F104" s="23"/>
      <c r="G104" s="5"/>
      <c r="H104" s="5" t="s">
        <v>17</v>
      </c>
      <c r="I104" s="8"/>
      <c r="J104" s="24"/>
      <c r="K104" s="27"/>
    </row>
    <row r="105" spans="1:11" ht="38.25">
      <c r="A105" s="21" t="s">
        <v>792</v>
      </c>
      <c r="B105" s="4" t="s">
        <v>793</v>
      </c>
      <c r="C105" s="22"/>
      <c r="D105" s="22">
        <v>2</v>
      </c>
      <c r="E105" s="22"/>
      <c r="F105" s="23"/>
      <c r="G105" s="5"/>
      <c r="H105" s="5"/>
      <c r="I105" s="8"/>
      <c r="J105" s="24"/>
      <c r="K105" s="27"/>
    </row>
    <row r="106" spans="1:11" ht="38.25">
      <c r="A106" s="21" t="s">
        <v>794</v>
      </c>
      <c r="B106" s="4" t="s">
        <v>795</v>
      </c>
      <c r="C106" s="22"/>
      <c r="D106" s="22">
        <v>2</v>
      </c>
      <c r="E106" s="22"/>
      <c r="F106" s="23"/>
      <c r="G106" s="5"/>
      <c r="H106" s="5"/>
      <c r="I106" s="8"/>
      <c r="J106" s="24"/>
      <c r="K106" s="27"/>
    </row>
    <row r="107" spans="1:11" ht="25.5">
      <c r="A107" s="21" t="s">
        <v>796</v>
      </c>
      <c r="B107" s="4" t="s">
        <v>535</v>
      </c>
      <c r="C107" s="22"/>
      <c r="D107" s="22">
        <v>2</v>
      </c>
      <c r="E107" s="22"/>
      <c r="F107" s="23"/>
      <c r="G107" s="5"/>
      <c r="H107" s="5"/>
      <c r="I107" s="8"/>
      <c r="J107" s="24"/>
      <c r="K107" s="27"/>
    </row>
    <row r="108" spans="1:11" ht="25.5">
      <c r="A108" s="21" t="s">
        <v>797</v>
      </c>
      <c r="B108" s="4" t="s">
        <v>798</v>
      </c>
      <c r="C108" s="25" t="s">
        <v>707</v>
      </c>
      <c r="D108" s="22">
        <v>2</v>
      </c>
      <c r="E108" s="22"/>
      <c r="F108" s="23"/>
      <c r="G108" s="5"/>
      <c r="H108" s="5"/>
      <c r="I108" s="8"/>
      <c r="J108" s="24"/>
      <c r="K108" s="27"/>
    </row>
    <row r="109" spans="1:11" ht="25.5">
      <c r="A109" s="21" t="s">
        <v>799</v>
      </c>
      <c r="B109" s="4" t="s">
        <v>800</v>
      </c>
      <c r="C109" s="22"/>
      <c r="D109" s="22">
        <v>2</v>
      </c>
      <c r="E109" s="22"/>
      <c r="F109" s="23"/>
      <c r="G109" s="5"/>
      <c r="H109" s="5"/>
      <c r="I109" s="8"/>
      <c r="J109" s="24"/>
      <c r="K109" s="27"/>
    </row>
    <row r="110" spans="1:11" ht="89.25">
      <c r="A110" s="21" t="s">
        <v>801</v>
      </c>
      <c r="B110" s="4" t="s">
        <v>802</v>
      </c>
      <c r="C110" s="22"/>
      <c r="D110" s="22">
        <v>2</v>
      </c>
      <c r="E110" s="22"/>
      <c r="F110" s="23"/>
      <c r="G110" s="5"/>
      <c r="H110" s="5"/>
      <c r="I110" s="8"/>
      <c r="J110" s="24"/>
      <c r="K110" s="27"/>
    </row>
    <row r="111" spans="1:11" ht="38.25">
      <c r="A111" s="21" t="s">
        <v>803</v>
      </c>
      <c r="B111" s="4" t="s">
        <v>804</v>
      </c>
      <c r="C111" s="22"/>
      <c r="D111" s="22">
        <v>2</v>
      </c>
      <c r="E111" s="22"/>
      <c r="F111" s="23"/>
      <c r="G111" s="5"/>
      <c r="H111" s="5"/>
      <c r="I111" s="8"/>
      <c r="J111" s="24"/>
      <c r="K111" s="27"/>
    </row>
    <row r="112" spans="1:11" ht="15">
      <c r="A112" s="21" t="s">
        <v>805</v>
      </c>
      <c r="B112" s="4" t="s">
        <v>806</v>
      </c>
      <c r="C112" s="22"/>
      <c r="D112" s="22">
        <v>3</v>
      </c>
      <c r="E112" s="22">
        <v>2</v>
      </c>
      <c r="F112" s="23"/>
      <c r="G112" s="5"/>
      <c r="H112" s="5" t="s">
        <v>17</v>
      </c>
      <c r="I112" s="8"/>
      <c r="J112" s="24"/>
      <c r="K112" s="27"/>
    </row>
    <row r="113" spans="1:11" ht="15">
      <c r="A113" s="21" t="s">
        <v>807</v>
      </c>
      <c r="B113" s="4" t="s">
        <v>808</v>
      </c>
      <c r="C113" s="22"/>
      <c r="D113" s="22">
        <v>2</v>
      </c>
      <c r="E113" s="22">
        <v>2</v>
      </c>
      <c r="F113" s="23"/>
      <c r="G113" s="5"/>
      <c r="H113" s="5" t="s">
        <v>17</v>
      </c>
      <c r="I113" s="8"/>
      <c r="J113" s="24"/>
      <c r="K113" s="27"/>
    </row>
  </sheetData>
  <hyperlinks>
    <hyperlink ref="B9" r:id="rId1" xr:uid="{00000000-0004-0000-0600-000000000000}"/>
  </hyperlinks>
  <printOptions horizontalCentered="1" gridLines="1"/>
  <pageMargins left="0.7" right="0.7" top="0.75" bottom="0.75" header="0" footer="0"/>
  <pageSetup paperSize="9" fitToHeight="0" pageOrder="overThenDown" orientation="portrait"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8</vt:i4>
      </vt:variant>
    </vt:vector>
  </HeadingPairs>
  <TitlesOfParts>
    <vt:vector size="8" baseType="lpstr">
      <vt:lpstr>สรุปผลการ</vt:lpstr>
      <vt:lpstr>โครงสร้าง </vt:lpstr>
      <vt:lpstr>บริหารจัดการ</vt:lpstr>
      <vt:lpstr>การบริการ</vt:lpstr>
      <vt:lpstr>บุคลากร</vt:lpstr>
      <vt:lpstr>ส่วนขาดจำเป็น</vt:lpstr>
      <vt:lpstr>โอกาสพัฒนา</vt:lpstr>
      <vt:lpstr>ความปลอดภัย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looktarn</dc:creator>
  <cp:lastModifiedBy>ChainatHospital</cp:lastModifiedBy>
  <cp:lastPrinted>2025-01-29T01:39:31Z</cp:lastPrinted>
  <dcterms:created xsi:type="dcterms:W3CDTF">2024-11-28T15:04:02Z</dcterms:created>
  <dcterms:modified xsi:type="dcterms:W3CDTF">2025-02-05T04:17:28Z</dcterms:modified>
</cp:coreProperties>
</file>